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7" activeTab="2"/>
  </bookViews>
  <sheets>
    <sheet name="第一号第一様式" sheetId="51" r:id="rId1"/>
    <sheet name="第二号第一様式" sheetId="52" r:id="rId2"/>
    <sheet name="第三号第一様式" sheetId="53" r:id="rId3"/>
  </sheets>
  <definedNames>
    <definedName name="_xlnm.Print_Area" localSheetId="1">第二号第一様式!$A$1:$F$74</definedName>
  </definedNames>
  <calcPr calcId="145621"/>
</workbook>
</file>

<file path=xl/calcChain.xml><?xml version="1.0" encoding="utf-8"?>
<calcChain xmlns="http://schemas.openxmlformats.org/spreadsheetml/2006/main">
  <c r="H64" i="53" l="1"/>
  <c r="D64" i="53"/>
  <c r="H63" i="53"/>
  <c r="D58" i="53"/>
  <c r="D57" i="53"/>
  <c r="H55" i="53"/>
  <c r="H54" i="53"/>
  <c r="D54" i="53"/>
  <c r="H53" i="53"/>
  <c r="H52" i="53"/>
  <c r="H51" i="53"/>
  <c r="H50" i="53"/>
  <c r="D50" i="53"/>
  <c r="D49" i="53"/>
  <c r="H48" i="53"/>
  <c r="H47" i="53"/>
  <c r="D47" i="53"/>
  <c r="H46" i="53"/>
  <c r="D46" i="53"/>
  <c r="D45" i="53"/>
  <c r="H44" i="53"/>
  <c r="D43" i="53"/>
  <c r="D40" i="53"/>
  <c r="H38" i="53"/>
  <c r="D36" i="53"/>
  <c r="D35" i="53"/>
  <c r="H34" i="53"/>
  <c r="D34" i="53"/>
  <c r="H33" i="53"/>
  <c r="D33" i="53"/>
  <c r="H22" i="53"/>
  <c r="H21" i="53"/>
  <c r="H20" i="53"/>
  <c r="H15" i="53"/>
  <c r="D14" i="53"/>
  <c r="D12" i="53"/>
  <c r="H11" i="53"/>
  <c r="D10" i="53"/>
  <c r="H9" i="53"/>
  <c r="D9" i="53"/>
  <c r="F72" i="52"/>
  <c r="F71" i="52"/>
  <c r="F70" i="52"/>
  <c r="F68" i="52"/>
  <c r="E65" i="52"/>
  <c r="D65" i="52"/>
  <c r="F64" i="52"/>
  <c r="F63" i="52"/>
  <c r="F62" i="52"/>
  <c r="F61" i="52"/>
  <c r="F60" i="52"/>
  <c r="F59" i="52"/>
  <c r="F58" i="52"/>
  <c r="E57" i="52"/>
  <c r="E66" i="52" s="1"/>
  <c r="D57" i="52"/>
  <c r="D66" i="52" s="1"/>
  <c r="F55" i="52"/>
  <c r="F54" i="52"/>
  <c r="F53" i="52"/>
  <c r="F52" i="52"/>
  <c r="F51" i="52"/>
  <c r="E48" i="52"/>
  <c r="D48" i="52"/>
  <c r="F47" i="52"/>
  <c r="F42" i="52"/>
  <c r="E41" i="52"/>
  <c r="D41" i="52"/>
  <c r="F40" i="52"/>
  <c r="F35" i="52"/>
  <c r="F34" i="52"/>
  <c r="E32" i="52"/>
  <c r="D32" i="52"/>
  <c r="F29" i="52"/>
  <c r="F28" i="52"/>
  <c r="F27" i="52"/>
  <c r="F22" i="52"/>
  <c r="F21" i="52"/>
  <c r="F20" i="52"/>
  <c r="E19" i="52"/>
  <c r="D19" i="52"/>
  <c r="F18" i="52"/>
  <c r="F17" i="52"/>
  <c r="F10" i="52"/>
  <c r="F69" i="51"/>
  <c r="F65" i="51"/>
  <c r="E63" i="51"/>
  <c r="D63" i="51"/>
  <c r="F62" i="51"/>
  <c r="F61" i="51"/>
  <c r="F60" i="51"/>
  <c r="F59" i="51"/>
  <c r="F58" i="51"/>
  <c r="E57" i="51"/>
  <c r="D57" i="51"/>
  <c r="F55" i="51"/>
  <c r="F54" i="51"/>
  <c r="F53" i="51"/>
  <c r="F52" i="51"/>
  <c r="F51" i="51"/>
  <c r="E49" i="51"/>
  <c r="D49" i="51"/>
  <c r="F48" i="51"/>
  <c r="F47" i="51"/>
  <c r="F46" i="51"/>
  <c r="F45" i="51"/>
  <c r="F44" i="51"/>
  <c r="E43" i="51"/>
  <c r="D43" i="51"/>
  <c r="F41" i="51"/>
  <c r="F40" i="51"/>
  <c r="F39" i="51"/>
  <c r="F38" i="51"/>
  <c r="E36" i="51"/>
  <c r="D36" i="51"/>
  <c r="F35" i="51"/>
  <c r="F34" i="51"/>
  <c r="F33" i="51"/>
  <c r="F29" i="51"/>
  <c r="F28" i="51"/>
  <c r="F27" i="51"/>
  <c r="F26" i="51"/>
  <c r="E25" i="51"/>
  <c r="D25" i="51"/>
  <c r="F24" i="51"/>
  <c r="F23" i="51"/>
  <c r="F22" i="51"/>
  <c r="F21" i="51"/>
  <c r="F20" i="51"/>
  <c r="F13" i="51"/>
  <c r="F65" i="52" l="1"/>
  <c r="F57" i="52"/>
  <c r="E49" i="52"/>
  <c r="D49" i="52"/>
  <c r="F48" i="52"/>
  <c r="F41" i="52"/>
  <c r="F32" i="52"/>
  <c r="E33" i="52"/>
  <c r="E50" i="52" s="1"/>
  <c r="E67" i="52" s="1"/>
  <c r="E69" i="52" s="1"/>
  <c r="E73" i="52" s="1"/>
  <c r="D33" i="52"/>
  <c r="D50" i="52" s="1"/>
  <c r="D67" i="52" s="1"/>
  <c r="D69" i="52" s="1"/>
  <c r="D73" i="52" s="1"/>
  <c r="F19" i="52"/>
  <c r="D64" i="51"/>
  <c r="F63" i="51"/>
  <c r="E64" i="51"/>
  <c r="E50" i="51"/>
  <c r="F49" i="51"/>
  <c r="D50" i="51"/>
  <c r="E37" i="51"/>
  <c r="F36" i="51"/>
  <c r="D37" i="51"/>
  <c r="F25" i="51"/>
  <c r="F43" i="51"/>
  <c r="F57" i="51"/>
  <c r="F66" i="52" l="1"/>
  <c r="F49" i="52"/>
  <c r="F33" i="52"/>
  <c r="F50" i="52" s="1"/>
  <c r="F67" i="52" s="1"/>
  <c r="F69" i="52" s="1"/>
  <c r="F73" i="52" s="1"/>
  <c r="E67" i="51"/>
  <c r="E70" i="51" s="1"/>
  <c r="F64" i="51"/>
  <c r="F50" i="51"/>
  <c r="D67" i="51"/>
  <c r="D70" i="51" s="1"/>
  <c r="F37" i="51"/>
  <c r="F67" i="51" l="1"/>
  <c r="F70" i="51" s="1"/>
</calcChain>
</file>

<file path=xl/sharedStrings.xml><?xml version="1.0" encoding="utf-8"?>
<sst xmlns="http://schemas.openxmlformats.org/spreadsheetml/2006/main" count="319" uniqueCount="254">
  <si>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</si>
  <si>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</si>
  <si>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</si>
  <si>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</si>
  <si>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</si>
  <si>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</si>
  <si>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</si>
  <si>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</si>
  <si>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</si>
  <si>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</si>
  <si>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</si>
  <si>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</si>
  <si>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</si>
  <si>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</si>
  <si>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</si>
  <si>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</si>
  <si>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</si>
  <si>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</si>
  <si>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人件費</t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</si>
  <si>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</si>
  <si>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</si>
  <si>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</si>
  <si>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</si>
  <si>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</si>
  <si>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</si>
  <si>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</si>
  <si>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</si>
  <si>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</si>
  <si>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</si>
  <si>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</si>
  <si>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  <phoneticPr fontId="2"/>
  </si>
  <si>
    <t>流動資産評価損等による資金減少額</t>
    <phoneticPr fontId="2"/>
  </si>
  <si>
    <t>就労支援事業収益</t>
    <phoneticPr fontId="2"/>
  </si>
  <si>
    <t>固定資産売却益</t>
    <rPh sb="4" eb="7">
      <t>バイキャクエキ</t>
    </rPh>
    <phoneticPr fontId="2"/>
  </si>
  <si>
    <t>現金預金</t>
    <phoneticPr fontId="2"/>
  </si>
  <si>
    <t>有価証券</t>
    <phoneticPr fontId="2"/>
  </si>
  <si>
    <t>事業未収金</t>
    <phoneticPr fontId="2"/>
  </si>
  <si>
    <t>未収金</t>
  </si>
  <si>
    <t>経常経費寄附金収入</t>
    <rPh sb="0" eb="2">
      <t>ケイジョウ</t>
    </rPh>
    <rPh sb="2" eb="4">
      <t>ケイヒ</t>
    </rPh>
    <phoneticPr fontId="2"/>
  </si>
  <si>
    <t>長期貸付金</t>
  </si>
  <si>
    <t>差入保証金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</si>
  <si>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</si>
  <si>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</si>
  <si>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</si>
  <si>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</si>
  <si>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</si>
  <si>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</si>
  <si>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</si>
  <si>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</si>
  <si>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</si>
  <si>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</si>
  <si>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</si>
  <si>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</si>
  <si>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</si>
  <si>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</si>
  <si>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</si>
  <si>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</si>
  <si>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</si>
  <si>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</si>
  <si>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</si>
  <si>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</si>
  <si>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</si>
  <si>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</si>
  <si>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</si>
  <si>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</si>
  <si>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</si>
  <si>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</si>
  <si>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</si>
  <si>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</si>
  <si>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</si>
  <si>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</si>
  <si>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</si>
  <si>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</si>
  <si>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</si>
  <si>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未収収益</t>
    <phoneticPr fontId="2"/>
  </si>
  <si>
    <t>徴収不能引当金繰入</t>
    <rPh sb="0" eb="2">
      <t>チョウシュウ</t>
    </rPh>
    <rPh sb="2" eb="4">
      <t>フノウ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</si>
  <si>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</si>
  <si>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</si>
  <si>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</si>
  <si>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</si>
  <si>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</si>
  <si>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</si>
  <si>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</si>
  <si>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</si>
  <si>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</si>
  <si>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</si>
  <si>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</si>
  <si>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勘定科目</t>
    <rPh sb="0" eb="2">
      <t>カンジョウ</t>
    </rPh>
    <rPh sb="2" eb="4">
      <t>カモク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</si>
  <si>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</si>
  <si>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</si>
  <si>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</si>
  <si>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</si>
  <si>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事業費</t>
    <rPh sb="0" eb="3">
      <t>ジギョウヒ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</si>
  <si>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</si>
  <si>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積立資産支出</t>
    <rPh sb="2" eb="4">
      <t>シサン</t>
    </rPh>
    <phoneticPr fontId="2"/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</si>
  <si>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</si>
  <si>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</si>
  <si>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</si>
  <si>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</si>
  <si>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</si>
  <si>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</si>
  <si>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</si>
  <si>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</si>
  <si>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</si>
  <si>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</si>
  <si>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</si>
  <si>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</si>
  <si>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</si>
  <si>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定期預金</t>
    <rPh sb="0" eb="2">
      <t>テイキ</t>
    </rPh>
    <rPh sb="2" eb="4">
      <t>ヨキン</t>
    </rPh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</si>
  <si>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</si>
  <si>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</si>
  <si>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</si>
  <si>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</si>
  <si>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</si>
  <si>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</si>
  <si>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</si>
  <si>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</si>
  <si>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</si>
  <si>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</si>
  <si>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</si>
  <si>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</si>
  <si>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</si>
  <si>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</si>
  <si>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</si>
  <si>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</si>
  <si>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</si>
  <si>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</si>
  <si>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</si>
  <si>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</si>
  <si>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</si>
  <si>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</si>
  <si>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</si>
  <si>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</si>
  <si>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</si>
  <si>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</si>
  <si>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</si>
  <si>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</si>
  <si>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</si>
  <si>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</si>
  <si>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</si>
  <si>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</si>
  <si>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</si>
  <si>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</si>
  <si>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</si>
  <si>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</si>
  <si>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</si>
  <si>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</si>
  <si>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</si>
  <si>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</si>
  <si>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</si>
  <si>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</si>
  <si>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</si>
  <si>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</si>
  <si>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</si>
  <si>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</si>
  <si>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</si>
  <si>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</si>
  <si>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</si>
  <si>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</si>
  <si>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</si>
  <si>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</si>
  <si>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</si>
  <si>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</si>
  <si>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</si>
  <si>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</si>
  <si>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</si>
  <si>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</si>
  <si>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</si>
  <si>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</si>
  <si>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</si>
  <si>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</si>
  <si>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</si>
  <si>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</si>
  <si>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</si>
  <si>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</si>
  <si>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</si>
  <si>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</si>
  <si>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</si>
  <si>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</si>
  <si>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</si>
  <si>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</si>
  <si>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</si>
  <si>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</si>
  <si>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</si>
  <si>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</si>
  <si>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</si>
  <si>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</si>
  <si>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</si>
  <si>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○○支出</t>
    <rPh sb="2" eb="4">
      <t>シシュツ</t>
    </rPh>
    <phoneticPr fontId="2"/>
  </si>
  <si>
    <t>○○費用</t>
    <rPh sb="2" eb="4">
      <t>ヒヨウ</t>
    </rPh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</si>
  <si>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</si>
  <si>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</si>
  <si>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投資有価証券売却収入</t>
    <rPh sb="0" eb="2">
      <t>トウシ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</si>
  <si>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</si>
  <si>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</si>
  <si>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○○収益</t>
    <rPh sb="2" eb="4">
      <t>シュウエキ</t>
    </rPh>
    <phoneticPr fontId="2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</si>
  <si>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</si>
  <si>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</si>
  <si>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</si>
  <si>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</si>
  <si>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</si>
  <si>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</si>
  <si>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</si>
  <si>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</si>
  <si>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</si>
  <si>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</si>
  <si>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</si>
  <si>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</si>
  <si>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</si>
  <si>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</si>
  <si>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</si>
  <si>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</si>
  <si>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</si>
  <si>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</si>
  <si>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</si>
  <si>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</si>
  <si>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</si>
  <si>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</si>
  <si>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</si>
  <si>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</si>
  <si>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</si>
  <si>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</si>
  <si>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</si>
  <si>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</si>
  <si>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</si>
  <si>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</si>
  <si>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</si>
  <si>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</si>
  <si>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</si>
  <si>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</si>
  <si>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</si>
  <si>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</si>
  <si>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</si>
  <si>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</si>
  <si>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</si>
  <si>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</si>
  <si>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</si>
  <si>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</si>
  <si>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</si>
  <si>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</si>
  <si>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</si>
  <si>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人件費積立金</t>
    <rPh sb="0" eb="3">
      <t>ジンケンヒ</t>
    </rPh>
    <rPh sb="3" eb="5">
      <t>ツミタテ</t>
    </rPh>
    <rPh sb="5" eb="6">
      <t>キン</t>
    </rPh>
    <phoneticPr fontId="2"/>
  </si>
  <si>
    <t>修繕費積立金</t>
    <rPh sb="0" eb="3">
      <t>シュウゼンヒ</t>
    </rPh>
    <rPh sb="3" eb="5">
      <t>ツミタテ</t>
    </rPh>
    <rPh sb="5" eb="6">
      <t>キン</t>
    </rPh>
    <phoneticPr fontId="2"/>
  </si>
  <si>
    <t>備品等購入積立金</t>
    <rPh sb="0" eb="2">
      <t>ビヒン</t>
    </rPh>
    <rPh sb="2" eb="3">
      <t>ナド</t>
    </rPh>
    <rPh sb="3" eb="5">
      <t>コウニュウ</t>
    </rPh>
    <rPh sb="5" eb="7">
      <t>ツミタテ</t>
    </rPh>
    <rPh sb="7" eb="8">
      <t>キン</t>
    </rPh>
    <phoneticPr fontId="2"/>
  </si>
  <si>
    <t>第一号第一様式（第十七条第四項関係）</t>
    <phoneticPr fontId="2"/>
  </si>
  <si>
    <t>法人単位資金収支計算書</t>
    <phoneticPr fontId="2"/>
  </si>
  <si>
    <t>（自）平成 28 年  4 月  1 日  （至）平成 29 年  3 月 31 日</t>
    <phoneticPr fontId="2"/>
  </si>
  <si>
    <t/>
  </si>
  <si>
    <t>第二号第一様式（第二十三条第四項関係）</t>
    <phoneticPr fontId="2"/>
  </si>
  <si>
    <t>事業活動計算書</t>
    <phoneticPr fontId="2"/>
  </si>
  <si>
    <t>（自）平成 28 年  4 月  1 日  （至）平成 29 年  3 月 31 日</t>
    <phoneticPr fontId="2"/>
  </si>
  <si>
    <t>第三号第一様式（第二十七条第四項関係）</t>
    <phoneticPr fontId="2"/>
  </si>
  <si>
    <t>貸借対照表</t>
    <phoneticPr fontId="2"/>
  </si>
  <si>
    <t>平成 29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</si>
</sst>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22">
    <xf numFmtId="0" fontId="0" fillId="0" borderId="0" xfId="0"/>
    <xf numFmtId="0" fontId="13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176" fontId="16" fillId="0" borderId="7" xfId="0" applyNumberFormat="1" applyFont="1" applyFill="1" applyBorder="1" applyAlignment="1">
      <alignment vertical="center" shrinkToFit="1"/>
    </xf>
    <xf numFmtId="176" fontId="16" fillId="0" borderId="10" xfId="0" applyNumberFormat="1" applyFont="1" applyFill="1" applyBorder="1" applyAlignment="1">
      <alignment vertical="center" shrinkToFit="1"/>
    </xf>
    <xf numFmtId="176" fontId="16" fillId="0" borderId="2" xfId="0" applyNumberFormat="1" applyFont="1" applyFill="1" applyBorder="1" applyAlignment="1">
      <alignment vertical="center" shrinkToFit="1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5" fillId="0" borderId="7" xfId="0" applyNumberFormat="1" applyFont="1" applyFill="1" applyBorder="1" applyAlignment="1">
      <alignment vertical="center" shrinkToFit="1"/>
    </xf>
    <xf numFmtId="49" fontId="15" fillId="0" borderId="7" xfId="0" applyNumberFormat="1" applyFont="1" applyFill="1" applyBorder="1" applyAlignment="1">
      <alignment horizontal="left" vertical="center" shrinkToFit="1"/>
    </xf>
    <xf numFmtId="49" fontId="15" fillId="0" borderId="9" xfId="0" applyNumberFormat="1" applyFont="1" applyFill="1" applyBorder="1" applyAlignment="1">
      <alignment vertical="center" shrinkToFit="1"/>
    </xf>
    <xf numFmtId="49" fontId="15" fillId="0" borderId="11" xfId="0" applyNumberFormat="1" applyFont="1" applyFill="1" applyBorder="1" applyAlignment="1">
      <alignment horizontal="left" vertical="center" shrinkToFit="1"/>
    </xf>
    <xf numFmtId="49" fontId="15" fillId="0" borderId="12" xfId="0" applyNumberFormat="1" applyFont="1" applyFill="1" applyBorder="1" applyAlignment="1">
      <alignment horizontal="left" vertical="center" shrinkToFit="1"/>
    </xf>
    <xf numFmtId="49" fontId="15" fillId="0" borderId="13" xfId="0" applyNumberFormat="1" applyFont="1" applyFill="1" applyBorder="1" applyAlignment="1">
      <alignment horizontal="left" vertical="center" shrinkToFit="1"/>
    </xf>
    <xf numFmtId="49" fontId="16" fillId="0" borderId="7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vertical="center" shrinkToFit="1"/>
    </xf>
    <xf numFmtId="49" fontId="16" fillId="0" borderId="14" xfId="0" applyNumberFormat="1" applyFont="1" applyFill="1" applyBorder="1" applyAlignment="1">
      <alignment vertical="center" shrinkToFit="1"/>
    </xf>
    <xf numFmtId="49" fontId="16" fillId="0" borderId="2" xfId="0" applyNumberFormat="1" applyFont="1" applyFill="1" applyBorder="1" applyAlignment="1">
      <alignment vertical="center" shrinkToFit="1"/>
    </xf>
    <xf numFmtId="176" fontId="16" fillId="0" borderId="15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vertical="center" shrinkToFit="1"/>
    </xf>
    <xf numFmtId="49" fontId="11" fillId="0" borderId="7" xfId="0" applyNumberFormat="1" applyFont="1" applyFill="1" applyBorder="1" applyAlignment="1">
      <alignment vertical="center" shrinkToFit="1"/>
    </xf>
    <xf numFmtId="176" fontId="16" fillId="0" borderId="16" xfId="0" applyNumberFormat="1" applyFont="1" applyFill="1" applyBorder="1" applyAlignment="1">
      <alignment vertical="center" shrinkToFit="1"/>
    </xf>
    <xf numFmtId="176" fontId="16" fillId="0" borderId="17" xfId="0" applyNumberFormat="1" applyFont="1" applyFill="1" applyBorder="1" applyAlignment="1">
      <alignment vertical="center" shrinkToFit="1"/>
    </xf>
    <xf numFmtId="176" fontId="16" fillId="0" borderId="18" xfId="0" applyNumberFormat="1" applyFont="1" applyFill="1" applyBorder="1" applyAlignment="1">
      <alignment vertical="center" shrinkToFit="1"/>
    </xf>
    <xf numFmtId="176" fontId="16" fillId="0" borderId="19" xfId="0" applyNumberFormat="1" applyFont="1" applyFill="1" applyBorder="1" applyAlignment="1">
      <alignment vertical="center" shrinkToFit="1"/>
    </xf>
    <xf numFmtId="176" fontId="16" fillId="0" borderId="20" xfId="0" applyNumberFormat="1" applyFont="1" applyFill="1" applyBorder="1" applyAlignment="1">
      <alignment vertical="center" shrinkToFit="1"/>
    </xf>
    <xf numFmtId="176" fontId="16" fillId="0" borderId="21" xfId="0" applyNumberFormat="1" applyFont="1" applyFill="1" applyBorder="1" applyAlignment="1">
      <alignment vertical="center" shrinkToFit="1"/>
    </xf>
    <xf numFmtId="176" fontId="16" fillId="0" borderId="22" xfId="0" applyNumberFormat="1" applyFont="1" applyFill="1" applyBorder="1" applyAlignment="1">
      <alignment vertical="center" shrinkToFit="1"/>
    </xf>
    <xf numFmtId="176" fontId="16" fillId="0" borderId="23" xfId="0" applyNumberFormat="1" applyFont="1" applyFill="1" applyBorder="1" applyAlignment="1">
      <alignment vertical="center" shrinkToFit="1"/>
    </xf>
    <xf numFmtId="176" fontId="16" fillId="0" borderId="24" xfId="0" applyNumberFormat="1" applyFont="1" applyFill="1" applyBorder="1" applyAlignment="1">
      <alignment vertical="center" shrinkToFit="1"/>
    </xf>
    <xf numFmtId="176" fontId="16" fillId="0" borderId="3" xfId="0" applyNumberFormat="1" applyFont="1" applyFill="1" applyBorder="1" applyAlignment="1">
      <alignment vertical="center" shrinkToFit="1"/>
    </xf>
    <xf numFmtId="176" fontId="16" fillId="0" borderId="4" xfId="0" applyNumberFormat="1" applyFont="1" applyFill="1" applyBorder="1" applyAlignment="1">
      <alignment vertical="center" shrinkToFit="1"/>
    </xf>
    <xf numFmtId="176" fontId="16" fillId="0" borderId="5" xfId="0" applyNumberFormat="1" applyFont="1" applyFill="1" applyBorder="1" applyAlignment="1">
      <alignment vertical="center" shrinkToFit="1"/>
    </xf>
    <xf numFmtId="176" fontId="16" fillId="0" borderId="25" xfId="0" applyNumberFormat="1" applyFont="1" applyFill="1" applyBorder="1" applyAlignment="1">
      <alignment vertical="center" shrinkToFit="1"/>
    </xf>
    <xf numFmtId="176" fontId="16" fillId="0" borderId="26" xfId="0" applyNumberFormat="1" applyFont="1" applyFill="1" applyBorder="1" applyAlignment="1">
      <alignment vertical="center" shrinkToFit="1"/>
    </xf>
    <xf numFmtId="176" fontId="16" fillId="0" borderId="27" xfId="0" applyNumberFormat="1" applyFont="1" applyFill="1" applyBorder="1" applyAlignment="1">
      <alignment vertical="center" shrinkToFit="1"/>
    </xf>
    <xf numFmtId="176" fontId="16" fillId="0" borderId="28" xfId="0" applyNumberFormat="1" applyFont="1" applyFill="1" applyBorder="1" applyAlignment="1">
      <alignment vertical="center" shrinkToFit="1"/>
    </xf>
    <xf numFmtId="176" fontId="16" fillId="0" borderId="29" xfId="0" applyNumberFormat="1" applyFont="1" applyFill="1" applyBorder="1" applyAlignment="1">
      <alignment vertical="center" shrinkToFit="1"/>
    </xf>
    <xf numFmtId="176" fontId="15" fillId="0" borderId="22" xfId="0" applyNumberFormat="1" applyFont="1" applyFill="1" applyBorder="1" applyAlignment="1">
      <alignment vertical="center" shrinkToFit="1"/>
    </xf>
    <xf numFmtId="176" fontId="15" fillId="0" borderId="23" xfId="0" applyNumberFormat="1" applyFont="1" applyFill="1" applyBorder="1" applyAlignment="1">
      <alignment vertical="center" shrinkToFit="1"/>
    </xf>
    <xf numFmtId="176" fontId="15" fillId="0" borderId="21" xfId="0" applyNumberFormat="1" applyFont="1" applyFill="1" applyBorder="1" applyAlignment="1">
      <alignment vertical="center" shrinkToFit="1"/>
    </xf>
    <xf numFmtId="176" fontId="15" fillId="0" borderId="29" xfId="0" applyNumberFormat="1" applyFont="1" applyFill="1" applyBorder="1" applyAlignment="1">
      <alignment vertical="center" shrinkToFit="1"/>
    </xf>
    <xf numFmtId="49" fontId="15" fillId="0" borderId="30" xfId="0" applyNumberFormat="1" applyFont="1" applyFill="1" applyBorder="1" applyAlignment="1">
      <alignment vertical="center" shrinkToFit="1"/>
    </xf>
    <xf numFmtId="49" fontId="15" fillId="0" borderId="31" xfId="0" applyNumberFormat="1" applyFont="1" applyFill="1" applyBorder="1" applyAlignment="1">
      <alignment vertical="center" shrinkToFit="1"/>
    </xf>
    <xf numFmtId="49" fontId="15" fillId="0" borderId="32" xfId="0" applyNumberFormat="1" applyFont="1" applyFill="1" applyBorder="1" applyAlignment="1">
      <alignment horizontal="left" vertical="center" indent="1" shrinkToFit="1"/>
    </xf>
    <xf numFmtId="49" fontId="15" fillId="0" borderId="7" xfId="0" applyNumberFormat="1" applyFont="1" applyFill="1" applyBorder="1" applyAlignment="1">
      <alignment horizontal="left" vertical="center" indent="1" shrinkToFit="1"/>
    </xf>
    <xf numFmtId="49" fontId="17" fillId="0" borderId="7" xfId="0" applyNumberFormat="1" applyFont="1" applyFill="1" applyBorder="1" applyAlignment="1">
      <alignment horizontal="left" vertical="center" indent="1" shrinkToFit="1"/>
    </xf>
    <xf numFmtId="49" fontId="15" fillId="0" borderId="8" xfId="0" applyNumberFormat="1" applyFont="1" applyFill="1" applyBorder="1" applyAlignment="1">
      <alignment horizontal="centerContinuous" vertical="center" shrinkToFit="1"/>
    </xf>
    <xf numFmtId="49" fontId="15" fillId="0" borderId="32" xfId="0" applyNumberFormat="1" applyFont="1" applyFill="1" applyBorder="1" applyAlignment="1">
      <alignment vertical="center" shrinkToFit="1"/>
    </xf>
    <xf numFmtId="49" fontId="15" fillId="0" borderId="25" xfId="0" applyNumberFormat="1" applyFont="1" applyFill="1" applyBorder="1" applyAlignment="1">
      <alignment horizontal="center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5" fillId="0" borderId="33" xfId="0" applyNumberFormat="1" applyFont="1" applyFill="1" applyBorder="1" applyAlignment="1">
      <alignment horizontal="center" vertical="center" shrinkToFit="1"/>
    </xf>
    <xf numFmtId="49" fontId="15" fillId="0" borderId="34" xfId="0" applyNumberFormat="1" applyFont="1" applyFill="1" applyBorder="1" applyAlignment="1">
      <alignment horizontal="center" vertical="center" shrinkToFit="1"/>
    </xf>
    <xf numFmtId="49" fontId="15" fillId="0" borderId="25" xfId="0" applyNumberFormat="1" applyFont="1" applyFill="1" applyBorder="1" applyAlignment="1">
      <alignment vertical="center" shrinkToFit="1"/>
    </xf>
    <xf numFmtId="49" fontId="15" fillId="0" borderId="33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vertical="center" shrinkToFit="1"/>
    </xf>
    <xf numFmtId="49" fontId="15" fillId="0" borderId="19" xfId="0" applyNumberFormat="1" applyFont="1" applyFill="1" applyBorder="1" applyAlignment="1">
      <alignment horizontal="left" vertical="center" indent="1" shrinkToFit="1"/>
    </xf>
    <xf numFmtId="49" fontId="15" fillId="0" borderId="22" xfId="0" applyNumberFormat="1" applyFont="1" applyFill="1" applyBorder="1" applyAlignment="1">
      <alignment horizontal="left" vertical="center" indent="1" shrinkToFit="1"/>
    </xf>
    <xf numFmtId="49" fontId="15" fillId="0" borderId="33" xfId="0" applyNumberFormat="1" applyFont="1" applyFill="1" applyBorder="1" applyAlignment="1">
      <alignment horizontal="left" vertical="center" indent="1" shrinkToFit="1"/>
    </xf>
    <xf numFmtId="49" fontId="10" fillId="0" borderId="22" xfId="0" applyNumberFormat="1" applyFont="1" applyFill="1" applyBorder="1" applyAlignment="1">
      <alignment horizontal="left" vertical="center" indent="1" shrinkToFit="1"/>
    </xf>
    <xf numFmtId="49" fontId="10" fillId="0" borderId="10" xfId="0" applyNumberFormat="1" applyFont="1" applyFill="1" applyBorder="1" applyAlignment="1">
      <alignment horizontal="left" vertical="center" indent="1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Continuous" vertical="center" shrinkToFit="1"/>
    </xf>
    <xf numFmtId="49" fontId="15" fillId="0" borderId="0" xfId="0" applyNumberFormat="1" applyFont="1" applyFill="1" applyAlignment="1">
      <alignment horizontal="centerContinuous" vertical="center" shrinkToFit="1"/>
    </xf>
    <xf numFmtId="176" fontId="16" fillId="0" borderId="6" xfId="0" applyNumberFormat="1" applyFont="1" applyFill="1" applyBorder="1" applyAlignment="1">
      <alignment horizontal="right" vertical="center" indent="1" shrinkToFit="1"/>
    </xf>
    <xf numFmtId="176" fontId="16" fillId="0" borderId="9" xfId="0" applyNumberFormat="1" applyFont="1" applyFill="1" applyBorder="1" applyAlignment="1">
      <alignment horizontal="right" vertical="center" indent="1" shrinkToFit="1"/>
    </xf>
    <xf numFmtId="176" fontId="16" fillId="0" borderId="39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49" fontId="15" fillId="0" borderId="6" xfId="0" applyNumberFormat="1" applyFont="1" applyFill="1" applyBorder="1" applyAlignment="1">
      <alignment horizontal="left" vertical="center" shrinkToFit="1"/>
    </xf>
    <xf numFmtId="176" fontId="16" fillId="0" borderId="6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vertical="center" shrinkToFit="1"/>
    </xf>
    <xf numFmtId="49" fontId="16" fillId="0" borderId="9" xfId="0" applyNumberFormat="1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horizontal="left" vertical="center" shrinkToFit="1"/>
    </xf>
    <xf numFmtId="176" fontId="16" fillId="0" borderId="9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Alignment="1">
      <alignment horizontal="right" vertical="center"/>
    </xf>
    <xf numFmtId="176" fontId="16" fillId="0" borderId="8" xfId="0" applyNumberFormat="1" applyFont="1" applyFill="1" applyBorder="1" applyAlignment="1">
      <alignment vertical="center" shrinkToFit="1"/>
    </xf>
    <xf numFmtId="176" fontId="16" fillId="0" borderId="6" xfId="0" applyNumberFormat="1" applyFont="1" applyFill="1" applyBorder="1" applyAlignment="1">
      <alignment vertical="center" shrinkToFit="1"/>
    </xf>
    <xf numFmtId="176" fontId="21" fillId="0" borderId="9" xfId="0" applyNumberFormat="1" applyFont="1" applyFill="1" applyBorder="1" applyAlignment="1">
      <alignment vertical="center" shrinkToFit="1"/>
    </xf>
    <xf numFmtId="49" fontId="15" fillId="0" borderId="8" xfId="0" applyNumberFormat="1" applyFont="1" applyFill="1" applyBorder="1" applyAlignment="1">
      <alignment horizontal="left" vertical="center" shrinkToFit="1"/>
    </xf>
    <xf numFmtId="49" fontId="15" fillId="0" borderId="37" xfId="0" applyNumberFormat="1" applyFont="1" applyFill="1" applyBorder="1" applyAlignment="1">
      <alignment horizontal="left" vertical="top" shrinkToFit="1"/>
    </xf>
    <xf numFmtId="176" fontId="16" fillId="0" borderId="6" xfId="0" applyNumberFormat="1" applyFont="1" applyFill="1" applyBorder="1" applyAlignment="1">
      <alignment horizontal="center" vertical="center" shrinkToFit="1"/>
    </xf>
    <xf numFmtId="176" fontId="21" fillId="0" borderId="9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vertical="center" shrinkToFit="1"/>
    </xf>
    <xf numFmtId="49" fontId="16" fillId="0" borderId="9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horizontal="center" vertical="center" textRotation="255" shrinkToFit="1"/>
    </xf>
    <xf numFmtId="49" fontId="15" fillId="0" borderId="7" xfId="0" applyNumberFormat="1" applyFont="1" applyFill="1" applyBorder="1" applyAlignment="1">
      <alignment horizontal="center" vertical="center" textRotation="255" shrinkToFit="1"/>
    </xf>
    <xf numFmtId="49" fontId="15" fillId="0" borderId="9" xfId="0" applyNumberFormat="1" applyFont="1" applyFill="1" applyBorder="1" applyAlignment="1">
      <alignment horizontal="center" vertical="center" textRotation="255" shrinkToFit="1"/>
    </xf>
    <xf numFmtId="49" fontId="20" fillId="0" borderId="7" xfId="0" applyNumberFormat="1" applyFont="1" applyFill="1" applyBorder="1" applyAlignment="1">
      <alignment vertical="center" shrinkToFit="1"/>
    </xf>
    <xf numFmtId="49" fontId="20" fillId="0" borderId="9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horizontal="left" vertical="center" shrinkToFit="1"/>
    </xf>
    <xf numFmtId="49" fontId="15" fillId="0" borderId="8" xfId="0" applyNumberFormat="1" applyFont="1" applyFill="1" applyBorder="1" applyAlignment="1">
      <alignment horizontal="center" vertical="center" textRotation="255" shrinkToFit="1"/>
    </xf>
    <xf numFmtId="49" fontId="20" fillId="0" borderId="7" xfId="0" applyNumberFormat="1" applyFont="1" applyFill="1" applyBorder="1" applyAlignment="1">
      <alignment horizontal="center" vertical="center" textRotation="255" shrinkToFit="1"/>
    </xf>
    <xf numFmtId="49" fontId="20" fillId="0" borderId="9" xfId="0" applyNumberFormat="1" applyFont="1" applyFill="1" applyBorder="1" applyAlignment="1">
      <alignment horizontal="center" vertical="center" textRotation="255" shrinkToFit="1"/>
    </xf>
    <xf numFmtId="0" fontId="13" fillId="0" borderId="0" xfId="0" applyFont="1" applyFill="1" applyAlignment="1">
      <alignment horizontal="center" vertical="center" shrinkToFit="1"/>
    </xf>
    <xf numFmtId="49" fontId="15" fillId="0" borderId="28" xfId="0" applyNumberFormat="1" applyFont="1" applyFill="1" applyBorder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center" vertical="center" shrinkToFit="1"/>
    </xf>
    <xf numFmtId="49" fontId="15" fillId="0" borderId="15" xfId="0" applyNumberFormat="1" applyFont="1" applyFill="1" applyBorder="1" applyAlignment="1">
      <alignment horizontal="center" vertical="center" shrinkToFit="1"/>
    </xf>
    <xf numFmtId="49" fontId="15" fillId="0" borderId="28" xfId="0" applyNumberFormat="1" applyFont="1" applyFill="1" applyBorder="1" applyAlignment="1">
      <alignment horizontal="left" vertical="center" shrinkToFit="1"/>
    </xf>
    <xf numFmtId="49" fontId="15" fillId="0" borderId="15" xfId="0" applyNumberFormat="1" applyFont="1" applyFill="1" applyBorder="1" applyAlignment="1">
      <alignment horizontal="left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right"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left" vertical="center" shrinkToFit="1"/>
    </xf>
    <xf numFmtId="176" fontId="16" fillId="0" borderId="9" xfId="0" applyNumberFormat="1" applyFont="1" applyFill="1" applyBorder="1" applyAlignment="1">
      <alignment vertical="center" shrinkToFit="1"/>
    </xf>
    <xf numFmtId="49" fontId="15" fillId="0" borderId="38" xfId="0" applyNumberFormat="1" applyFont="1" applyFill="1" applyBorder="1" applyAlignment="1">
      <alignment horizontal="left" vertical="center" wrapText="1" shrinkToFit="1"/>
    </xf>
    <xf numFmtId="49" fontId="15" fillId="0" borderId="36" xfId="0" applyNumberFormat="1" applyFont="1" applyFill="1" applyBorder="1" applyAlignment="1">
      <alignment horizontal="left" vertical="center" wrapText="1" shrinkToFit="1"/>
    </xf>
    <xf numFmtId="49" fontId="15" fillId="0" borderId="11" xfId="0" applyNumberFormat="1" applyFont="1" applyFill="1" applyBorder="1" applyAlignment="1">
      <alignment horizontal="left" vertical="center" wrapText="1" shrinkToFit="1"/>
    </xf>
    <xf numFmtId="49" fontId="15" fillId="0" borderId="13" xfId="0" applyNumberFormat="1" applyFont="1" applyFill="1" applyBorder="1" applyAlignment="1">
      <alignment horizontal="left" vertical="center" wrapText="1" shrinkToFit="1"/>
    </xf>
    <xf numFmtId="49" fontId="15" fillId="0" borderId="38" xfId="0" applyNumberFormat="1" applyFont="1" applyFill="1" applyBorder="1" applyAlignment="1">
      <alignment horizontal="center" vertical="center" textRotation="255" shrinkToFit="1"/>
    </xf>
    <xf numFmtId="49" fontId="15" fillId="0" borderId="10" xfId="0" applyNumberFormat="1" applyFont="1" applyFill="1" applyBorder="1" applyAlignment="1">
      <alignment horizontal="center" vertical="center" textRotation="255" shrinkToFit="1"/>
    </xf>
    <xf numFmtId="49" fontId="15" fillId="0" borderId="11" xfId="0" applyNumberFormat="1" applyFont="1" applyFill="1" applyBorder="1" applyAlignment="1">
      <alignment horizontal="center" vertical="center" textRotation="255" shrinkToFit="1"/>
    </xf>
    <xf numFmtId="49" fontId="15" fillId="0" borderId="27" xfId="0" applyNumberFormat="1" applyFont="1" applyFill="1" applyBorder="1" applyAlignment="1">
      <alignment horizontal="center" vertical="center" shrinkToFit="1"/>
    </xf>
    <xf numFmtId="49" fontId="15" fillId="0" borderId="35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/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96"/>
      <c r="B1" s="96"/>
      <c r="F1" s="102"/>
      <c r="G1" s="102"/>
    </row>
    <row r="2" spans="1:7" ht="4.5" customHeight="1">
      <c r="A2" s="70"/>
      <c r="B2" s="70"/>
      <c r="F2" s="2"/>
      <c r="G2" s="2"/>
    </row>
    <row r="3" spans="1:7" ht="3" customHeight="1">
      <c r="A3" s="103"/>
      <c r="B3" s="103"/>
      <c r="C3" s="103"/>
      <c r="D3" s="103"/>
      <c r="E3" s="104"/>
      <c r="F3" s="104"/>
      <c r="G3" s="104"/>
    </row>
    <row r="4" spans="1:7" ht="15" customHeight="1">
      <c r="A4" s="69"/>
      <c r="B4" s="69"/>
      <c r="C4" s="69"/>
      <c r="D4" s="69"/>
      <c r="E4" s="105" t="s">
        <v>244</v>
      </c>
      <c r="F4" s="105"/>
      <c r="G4" s="105"/>
    </row>
    <row r="5" spans="1:7" ht="14.25">
      <c r="A5" s="106" t="s">
        <v>245</v>
      </c>
      <c r="B5" s="106"/>
      <c r="C5" s="106"/>
      <c r="D5" s="106"/>
      <c r="E5" s="106"/>
      <c r="F5" s="106"/>
      <c r="G5" s="106"/>
    </row>
    <row r="6" spans="1:7">
      <c r="A6" s="69"/>
      <c r="B6" s="69"/>
      <c r="C6" s="69"/>
      <c r="D6" s="69"/>
      <c r="E6" s="69"/>
      <c r="F6" s="69"/>
      <c r="G6" s="69"/>
    </row>
    <row r="7" spans="1:7">
      <c r="A7" s="107" t="s">
        <v>246</v>
      </c>
      <c r="B7" s="107"/>
      <c r="C7" s="107"/>
      <c r="D7" s="107"/>
      <c r="E7" s="107"/>
      <c r="F7" s="107"/>
      <c r="G7" s="107"/>
    </row>
    <row r="8" spans="1:7" ht="13.5" customHeight="1">
      <c r="A8" s="69"/>
      <c r="B8" s="69"/>
      <c r="C8" s="69"/>
      <c r="D8" s="69"/>
      <c r="E8" s="69"/>
      <c r="F8" s="69"/>
      <c r="G8" s="69" t="s">
        <v>190</v>
      </c>
    </row>
    <row r="9" spans="1:7" ht="14.25" customHeight="1">
      <c r="A9" s="97" t="s">
        <v>87</v>
      </c>
      <c r="B9" s="98"/>
      <c r="C9" s="99"/>
      <c r="D9" s="7" t="s">
        <v>198</v>
      </c>
      <c r="E9" s="7" t="s">
        <v>199</v>
      </c>
      <c r="F9" s="7" t="s">
        <v>200</v>
      </c>
      <c r="G9" s="7" t="s">
        <v>12</v>
      </c>
    </row>
    <row r="10" spans="1:7" ht="14.25" customHeight="1">
      <c r="A10" s="87" t="s">
        <v>132</v>
      </c>
      <c r="B10" s="87" t="s">
        <v>13</v>
      </c>
      <c r="C10" s="8" t="s">
        <v>109</v>
      </c>
      <c r="D10" s="72">
        <v>0</v>
      </c>
      <c r="E10" s="72">
        <v>0</v>
      </c>
      <c r="F10" s="4">
        <v>0</v>
      </c>
      <c r="G10" s="73"/>
    </row>
    <row r="11" spans="1:7" ht="14.25" customHeight="1">
      <c r="A11" s="88"/>
      <c r="B11" s="88"/>
      <c r="C11" s="9" t="s">
        <v>110</v>
      </c>
      <c r="D11" s="4">
        <v>0</v>
      </c>
      <c r="E11" s="4">
        <v>0</v>
      </c>
      <c r="F11" s="4">
        <v>0</v>
      </c>
      <c r="G11" s="15"/>
    </row>
    <row r="12" spans="1:7" ht="14.25" customHeight="1">
      <c r="A12" s="88"/>
      <c r="B12" s="88"/>
      <c r="C12" s="9" t="s">
        <v>111</v>
      </c>
      <c r="D12" s="4">
        <v>0</v>
      </c>
      <c r="E12" s="4">
        <v>0</v>
      </c>
      <c r="F12" s="4">
        <v>0</v>
      </c>
      <c r="G12" s="15"/>
    </row>
    <row r="13" spans="1:7" ht="14.25" customHeight="1">
      <c r="A13" s="88"/>
      <c r="B13" s="88"/>
      <c r="C13" s="9" t="s">
        <v>112</v>
      </c>
      <c r="D13" s="4">
        <v>298184030</v>
      </c>
      <c r="E13" s="4">
        <v>298554240</v>
      </c>
      <c r="F13" s="4">
        <f t="shared" ref="F11:F48" si="0">D13-E13</f>
        <v>-370210</v>
      </c>
      <c r="G13" s="15" t="s">
        <v>247</v>
      </c>
    </row>
    <row r="14" spans="1:7" ht="14.25" customHeight="1">
      <c r="A14" s="88"/>
      <c r="B14" s="88"/>
      <c r="C14" s="9" t="s">
        <v>26</v>
      </c>
      <c r="D14" s="4">
        <v>0</v>
      </c>
      <c r="E14" s="4">
        <v>0</v>
      </c>
      <c r="F14" s="4">
        <v>0</v>
      </c>
      <c r="G14" s="15"/>
    </row>
    <row r="15" spans="1:7" ht="14.25" customHeight="1">
      <c r="A15" s="88"/>
      <c r="B15" s="88"/>
      <c r="C15" s="9" t="s">
        <v>219</v>
      </c>
      <c r="D15" s="4">
        <v>0</v>
      </c>
      <c r="E15" s="4">
        <v>0</v>
      </c>
      <c r="F15" s="4">
        <v>0</v>
      </c>
      <c r="G15" s="15"/>
    </row>
    <row r="16" spans="1:7" ht="14.25" customHeight="1">
      <c r="A16" s="88"/>
      <c r="B16" s="88"/>
      <c r="C16" s="9" t="s">
        <v>113</v>
      </c>
      <c r="D16" s="4">
        <v>0</v>
      </c>
      <c r="E16" s="4">
        <v>0</v>
      </c>
      <c r="F16" s="4">
        <v>0</v>
      </c>
      <c r="G16" s="15"/>
    </row>
    <row r="17" spans="1:7" ht="14.25" customHeight="1">
      <c r="A17" s="88"/>
      <c r="B17" s="88"/>
      <c r="C17" s="9" t="s">
        <v>114</v>
      </c>
      <c r="D17" s="4">
        <v>0</v>
      </c>
      <c r="E17" s="4">
        <v>0</v>
      </c>
      <c r="F17" s="4">
        <v>0</v>
      </c>
      <c r="G17" s="15"/>
    </row>
    <row r="18" spans="1:7" ht="14.25" customHeight="1">
      <c r="A18" s="88"/>
      <c r="B18" s="88"/>
      <c r="C18" s="9" t="s">
        <v>72</v>
      </c>
      <c r="D18" s="4">
        <v>0</v>
      </c>
      <c r="E18" s="4">
        <v>0</v>
      </c>
      <c r="F18" s="4">
        <v>0</v>
      </c>
      <c r="G18" s="15"/>
    </row>
    <row r="19" spans="1:7" ht="14.25" customHeight="1">
      <c r="A19" s="88"/>
      <c r="B19" s="88"/>
      <c r="C19" s="9" t="s">
        <v>194</v>
      </c>
      <c r="D19" s="4">
        <v>0</v>
      </c>
      <c r="E19" s="4">
        <v>0</v>
      </c>
      <c r="F19" s="4">
        <v>0</v>
      </c>
      <c r="G19" s="15"/>
    </row>
    <row r="20" spans="1:7" ht="14.25" customHeight="1">
      <c r="A20" s="88"/>
      <c r="B20" s="88"/>
      <c r="C20" s="9" t="s">
        <v>115</v>
      </c>
      <c r="D20" s="4">
        <v>89460</v>
      </c>
      <c r="E20" s="4">
        <v>89460</v>
      </c>
      <c r="F20" s="4">
        <f t="shared" si="0"/>
        <v>0</v>
      </c>
      <c r="G20" s="15" t="s">
        <v>247</v>
      </c>
    </row>
    <row r="21" spans="1:7" ht="14.25" customHeight="1">
      <c r="A21" s="88"/>
      <c r="B21" s="88"/>
      <c r="C21" s="9" t="s">
        <v>38</v>
      </c>
      <c r="D21" s="4">
        <v>0</v>
      </c>
      <c r="E21" s="4">
        <v>0</v>
      </c>
      <c r="F21" s="4">
        <f t="shared" si="0"/>
        <v>0</v>
      </c>
      <c r="G21" s="15" t="s">
        <v>247</v>
      </c>
    </row>
    <row r="22" spans="1:7" ht="14.25" customHeight="1">
      <c r="A22" s="88"/>
      <c r="B22" s="88"/>
      <c r="C22" s="9" t="s">
        <v>122</v>
      </c>
      <c r="D22" s="4">
        <v>19844</v>
      </c>
      <c r="E22" s="4">
        <v>3561</v>
      </c>
      <c r="F22" s="4">
        <f t="shared" si="0"/>
        <v>16283</v>
      </c>
      <c r="G22" s="15" t="s">
        <v>247</v>
      </c>
    </row>
    <row r="23" spans="1:7" ht="14.25" customHeight="1">
      <c r="A23" s="88"/>
      <c r="B23" s="88"/>
      <c r="C23" s="9" t="s">
        <v>133</v>
      </c>
      <c r="D23" s="4">
        <v>4190274</v>
      </c>
      <c r="E23" s="4">
        <v>4214504</v>
      </c>
      <c r="F23" s="4">
        <f t="shared" si="0"/>
        <v>-24230</v>
      </c>
      <c r="G23" s="15" t="s">
        <v>247</v>
      </c>
    </row>
    <row r="24" spans="1:7" ht="14.25" customHeight="1">
      <c r="A24" s="88"/>
      <c r="B24" s="88"/>
      <c r="C24" s="9" t="s">
        <v>123</v>
      </c>
      <c r="D24" s="4">
        <v>0</v>
      </c>
      <c r="E24" s="4">
        <v>0</v>
      </c>
      <c r="F24" s="4">
        <f t="shared" si="0"/>
        <v>0</v>
      </c>
      <c r="G24" s="15" t="s">
        <v>247</v>
      </c>
    </row>
    <row r="25" spans="1:7" ht="14.25" customHeight="1">
      <c r="A25" s="88"/>
      <c r="B25" s="89"/>
      <c r="C25" s="7" t="s">
        <v>220</v>
      </c>
      <c r="D25" s="78">
        <f>SUM(D10:D24)</f>
        <v>302483608</v>
      </c>
      <c r="E25" s="78">
        <f>SUM(E10:E24)</f>
        <v>302861765</v>
      </c>
      <c r="F25" s="78">
        <f>D25-E25</f>
        <v>-378157</v>
      </c>
      <c r="G25" s="16" t="s">
        <v>247</v>
      </c>
    </row>
    <row r="26" spans="1:7" ht="14.25" customHeight="1">
      <c r="A26" s="88"/>
      <c r="B26" s="87" t="s">
        <v>14</v>
      </c>
      <c r="C26" s="9" t="s">
        <v>15</v>
      </c>
      <c r="D26" s="4">
        <v>207458878</v>
      </c>
      <c r="E26" s="4">
        <v>206984841</v>
      </c>
      <c r="F26" s="4">
        <f t="shared" si="0"/>
        <v>474037</v>
      </c>
      <c r="G26" s="15" t="s">
        <v>247</v>
      </c>
    </row>
    <row r="27" spans="1:7" ht="14.25" customHeight="1">
      <c r="A27" s="88"/>
      <c r="B27" s="88"/>
      <c r="C27" s="9" t="s">
        <v>28</v>
      </c>
      <c r="D27" s="4">
        <v>31516000</v>
      </c>
      <c r="E27" s="4">
        <v>29820438</v>
      </c>
      <c r="F27" s="4">
        <f t="shared" si="0"/>
        <v>1695562</v>
      </c>
      <c r="G27" s="15" t="s">
        <v>247</v>
      </c>
    </row>
    <row r="28" spans="1:7" ht="14.25" customHeight="1">
      <c r="A28" s="88"/>
      <c r="B28" s="88"/>
      <c r="C28" s="9" t="s">
        <v>27</v>
      </c>
      <c r="D28" s="4">
        <v>12967630</v>
      </c>
      <c r="E28" s="4">
        <v>11297837</v>
      </c>
      <c r="F28" s="4">
        <f t="shared" si="0"/>
        <v>1669793</v>
      </c>
      <c r="G28" s="15" t="s">
        <v>247</v>
      </c>
    </row>
    <row r="29" spans="1:7" ht="14.25" customHeight="1">
      <c r="A29" s="88"/>
      <c r="B29" s="88"/>
      <c r="C29" s="9" t="s">
        <v>29</v>
      </c>
      <c r="D29" s="4">
        <v>0</v>
      </c>
      <c r="E29" s="4">
        <v>0</v>
      </c>
      <c r="F29" s="4">
        <f t="shared" si="0"/>
        <v>0</v>
      </c>
      <c r="G29" s="15" t="s">
        <v>247</v>
      </c>
    </row>
    <row r="30" spans="1:7" ht="14.25" customHeight="1">
      <c r="A30" s="88"/>
      <c r="B30" s="88"/>
      <c r="C30" s="9" t="s">
        <v>186</v>
      </c>
      <c r="D30" s="4">
        <v>0</v>
      </c>
      <c r="E30" s="4">
        <v>0</v>
      </c>
      <c r="F30" s="4">
        <v>0</v>
      </c>
      <c r="G30" s="15"/>
    </row>
    <row r="31" spans="1:7" ht="14.25" customHeight="1">
      <c r="A31" s="88"/>
      <c r="B31" s="88"/>
      <c r="C31" s="9" t="s">
        <v>188</v>
      </c>
      <c r="D31" s="4">
        <v>0</v>
      </c>
      <c r="E31" s="4">
        <v>0</v>
      </c>
      <c r="F31" s="4">
        <v>0</v>
      </c>
      <c r="G31" s="15"/>
    </row>
    <row r="32" spans="1:7" ht="14.25" customHeight="1">
      <c r="A32" s="88"/>
      <c r="B32" s="88"/>
      <c r="C32" s="9" t="s">
        <v>30</v>
      </c>
      <c r="D32" s="4">
        <v>0</v>
      </c>
      <c r="E32" s="4">
        <v>0</v>
      </c>
      <c r="F32" s="4">
        <v>0</v>
      </c>
      <c r="G32" s="15"/>
    </row>
    <row r="33" spans="1:7" ht="14.25" customHeight="1">
      <c r="A33" s="88"/>
      <c r="B33" s="88"/>
      <c r="C33" s="10" t="s">
        <v>221</v>
      </c>
      <c r="D33" s="4">
        <v>89460</v>
      </c>
      <c r="E33" s="4">
        <v>89460</v>
      </c>
      <c r="F33" s="4">
        <f t="shared" si="0"/>
        <v>0</v>
      </c>
      <c r="G33" s="15" t="s">
        <v>247</v>
      </c>
    </row>
    <row r="34" spans="1:7" ht="14.25" customHeight="1">
      <c r="A34" s="88"/>
      <c r="B34" s="88"/>
      <c r="C34" s="9" t="s">
        <v>134</v>
      </c>
      <c r="D34" s="4">
        <v>3270000</v>
      </c>
      <c r="E34" s="4">
        <v>2917250</v>
      </c>
      <c r="F34" s="4">
        <f t="shared" si="0"/>
        <v>352750</v>
      </c>
      <c r="G34" s="15" t="s">
        <v>247</v>
      </c>
    </row>
    <row r="35" spans="1:7" ht="14.25" customHeight="1">
      <c r="A35" s="88"/>
      <c r="B35" s="88"/>
      <c r="C35" s="11" t="s">
        <v>31</v>
      </c>
      <c r="D35" s="76">
        <v>0</v>
      </c>
      <c r="E35" s="76">
        <v>0</v>
      </c>
      <c r="F35" s="4">
        <f t="shared" si="0"/>
        <v>0</v>
      </c>
      <c r="G35" s="74" t="s">
        <v>247</v>
      </c>
    </row>
    <row r="36" spans="1:7" ht="14.25" customHeight="1">
      <c r="A36" s="88"/>
      <c r="B36" s="89"/>
      <c r="C36" s="7" t="s">
        <v>222</v>
      </c>
      <c r="D36" s="78">
        <f>SUM(D26:D35)</f>
        <v>255301968</v>
      </c>
      <c r="E36" s="78">
        <f>SUM(E26:E35)</f>
        <v>251109826</v>
      </c>
      <c r="F36" s="78">
        <f>D36-E36</f>
        <v>4192142</v>
      </c>
      <c r="G36" s="16" t="s">
        <v>247</v>
      </c>
    </row>
    <row r="37" spans="1:7" ht="14.25" customHeight="1">
      <c r="A37" s="89"/>
      <c r="B37" s="100" t="s">
        <v>223</v>
      </c>
      <c r="C37" s="101"/>
      <c r="D37" s="78">
        <f>D25-D36</f>
        <v>47181640</v>
      </c>
      <c r="E37" s="78">
        <f>E25-E36</f>
        <v>51751939</v>
      </c>
      <c r="F37" s="78">
        <f>F25-F36</f>
        <v>-4570299</v>
      </c>
      <c r="G37" s="16" t="s">
        <v>247</v>
      </c>
    </row>
    <row r="38" spans="1:7" ht="14.25" customHeight="1">
      <c r="A38" s="93" t="s">
        <v>107</v>
      </c>
      <c r="B38" s="93" t="s">
        <v>13</v>
      </c>
      <c r="C38" s="8" t="s">
        <v>106</v>
      </c>
      <c r="D38" s="72">
        <v>0</v>
      </c>
      <c r="E38" s="72">
        <v>0</v>
      </c>
      <c r="F38" s="4">
        <f t="shared" si="0"/>
        <v>0</v>
      </c>
      <c r="G38" s="73" t="s">
        <v>247</v>
      </c>
    </row>
    <row r="39" spans="1:7" ht="14.25" customHeight="1">
      <c r="A39" s="93"/>
      <c r="B39" s="93"/>
      <c r="C39" s="9" t="s">
        <v>105</v>
      </c>
      <c r="D39" s="4">
        <v>0</v>
      </c>
      <c r="E39" s="4">
        <v>0</v>
      </c>
      <c r="F39" s="4">
        <f t="shared" si="0"/>
        <v>0</v>
      </c>
      <c r="G39" s="15" t="s">
        <v>247</v>
      </c>
    </row>
    <row r="40" spans="1:7" ht="14.25" customHeight="1">
      <c r="A40" s="93"/>
      <c r="B40" s="93"/>
      <c r="C40" s="9" t="s">
        <v>104</v>
      </c>
      <c r="D40" s="4">
        <v>0</v>
      </c>
      <c r="E40" s="4">
        <v>0</v>
      </c>
      <c r="F40" s="4">
        <f t="shared" si="0"/>
        <v>0</v>
      </c>
      <c r="G40" s="15" t="s">
        <v>247</v>
      </c>
    </row>
    <row r="41" spans="1:7" ht="14.25" customHeight="1">
      <c r="A41" s="93"/>
      <c r="B41" s="93"/>
      <c r="C41" s="9" t="s">
        <v>103</v>
      </c>
      <c r="D41" s="4">
        <v>0</v>
      </c>
      <c r="E41" s="4">
        <v>0</v>
      </c>
      <c r="F41" s="4">
        <f t="shared" si="0"/>
        <v>0</v>
      </c>
      <c r="G41" s="15" t="s">
        <v>247</v>
      </c>
    </row>
    <row r="42" spans="1:7" ht="14.25" customHeight="1">
      <c r="A42" s="93"/>
      <c r="B42" s="93"/>
      <c r="C42" s="9" t="s">
        <v>124</v>
      </c>
      <c r="D42" s="4">
        <v>0</v>
      </c>
      <c r="E42" s="4">
        <v>0</v>
      </c>
      <c r="F42" s="4">
        <v>0</v>
      </c>
      <c r="G42" s="15"/>
    </row>
    <row r="43" spans="1:7" ht="14.25" customHeight="1">
      <c r="A43" s="93"/>
      <c r="B43" s="93"/>
      <c r="C43" s="7" t="s">
        <v>102</v>
      </c>
      <c r="D43" s="78">
        <f>SUM(D38:D42)</f>
        <v>0</v>
      </c>
      <c r="E43" s="78">
        <f>SUM(E38:E42)</f>
        <v>0</v>
      </c>
      <c r="F43" s="78">
        <f>D43-E43</f>
        <v>0</v>
      </c>
      <c r="G43" s="16" t="s">
        <v>247</v>
      </c>
    </row>
    <row r="44" spans="1:7" ht="14.25" customHeight="1">
      <c r="A44" s="93"/>
      <c r="B44" s="87" t="s">
        <v>14</v>
      </c>
      <c r="C44" s="71" t="s">
        <v>101</v>
      </c>
      <c r="D44" s="72">
        <v>2130000</v>
      </c>
      <c r="E44" s="72">
        <v>2130000</v>
      </c>
      <c r="F44" s="4">
        <f t="shared" si="0"/>
        <v>0</v>
      </c>
      <c r="G44" s="73" t="s">
        <v>247</v>
      </c>
    </row>
    <row r="45" spans="1:7" ht="14.25" customHeight="1">
      <c r="A45" s="93"/>
      <c r="B45" s="94"/>
      <c r="C45" s="9" t="s">
        <v>16</v>
      </c>
      <c r="D45" s="4">
        <v>26980000</v>
      </c>
      <c r="E45" s="4">
        <v>26264026</v>
      </c>
      <c r="F45" s="4">
        <f t="shared" si="0"/>
        <v>715974</v>
      </c>
      <c r="G45" s="15" t="s">
        <v>247</v>
      </c>
    </row>
    <row r="46" spans="1:7" ht="14.25" customHeight="1">
      <c r="A46" s="93"/>
      <c r="B46" s="94"/>
      <c r="C46" s="9" t="s">
        <v>73</v>
      </c>
      <c r="D46" s="4">
        <v>0</v>
      </c>
      <c r="E46" s="4">
        <v>0</v>
      </c>
      <c r="F46" s="4">
        <f t="shared" si="0"/>
        <v>0</v>
      </c>
      <c r="G46" s="15" t="s">
        <v>247</v>
      </c>
    </row>
    <row r="47" spans="1:7" ht="14.25" customHeight="1">
      <c r="A47" s="93"/>
      <c r="B47" s="94"/>
      <c r="C47" s="9" t="s">
        <v>76</v>
      </c>
      <c r="D47" s="4">
        <v>0</v>
      </c>
      <c r="E47" s="4">
        <v>0</v>
      </c>
      <c r="F47" s="4">
        <f t="shared" si="0"/>
        <v>0</v>
      </c>
      <c r="G47" s="15" t="s">
        <v>247</v>
      </c>
    </row>
    <row r="48" spans="1:7" ht="14.25" customHeight="1">
      <c r="A48" s="93"/>
      <c r="B48" s="94"/>
      <c r="C48" s="9" t="s">
        <v>125</v>
      </c>
      <c r="D48" s="4">
        <v>0</v>
      </c>
      <c r="E48" s="4">
        <v>0</v>
      </c>
      <c r="F48" s="4">
        <f t="shared" si="0"/>
        <v>0</v>
      </c>
      <c r="G48" s="15" t="s">
        <v>247</v>
      </c>
    </row>
    <row r="49" spans="1:7" ht="14.25" customHeight="1">
      <c r="A49" s="93"/>
      <c r="B49" s="95"/>
      <c r="C49" s="7" t="s">
        <v>100</v>
      </c>
      <c r="D49" s="78">
        <f>SUM(D44:D48)</f>
        <v>29110000</v>
      </c>
      <c r="E49" s="78">
        <f>SUM(E44:E48)</f>
        <v>28394026</v>
      </c>
      <c r="F49" s="78">
        <f>D49-E49</f>
        <v>715974</v>
      </c>
      <c r="G49" s="16" t="s">
        <v>247</v>
      </c>
    </row>
    <row r="50" spans="1:7" ht="14.25" customHeight="1">
      <c r="A50" s="93"/>
      <c r="B50" s="81" t="s">
        <v>99</v>
      </c>
      <c r="C50" s="81"/>
      <c r="D50" s="78">
        <f>D43-D49</f>
        <v>-29110000</v>
      </c>
      <c r="E50" s="78">
        <f>E43-E49</f>
        <v>-28394026</v>
      </c>
      <c r="F50" s="78">
        <f>F43-F49</f>
        <v>-715974</v>
      </c>
      <c r="G50" s="16" t="s">
        <v>247</v>
      </c>
    </row>
    <row r="51" spans="1:7" ht="14.25" customHeight="1">
      <c r="A51" s="87" t="s">
        <v>135</v>
      </c>
      <c r="B51" s="87" t="s">
        <v>17</v>
      </c>
      <c r="C51" s="10" t="s">
        <v>98</v>
      </c>
      <c r="D51" s="5">
        <v>0</v>
      </c>
      <c r="E51" s="4">
        <v>0</v>
      </c>
      <c r="F51" s="4">
        <f t="shared" ref="F51:F63" si="1">D51-E51</f>
        <v>0</v>
      </c>
      <c r="G51" s="17" t="s">
        <v>247</v>
      </c>
    </row>
    <row r="52" spans="1:7" ht="14.25" customHeight="1">
      <c r="A52" s="88"/>
      <c r="B52" s="90"/>
      <c r="C52" s="10" t="s">
        <v>97</v>
      </c>
      <c r="D52" s="5">
        <v>0</v>
      </c>
      <c r="E52" s="4">
        <v>0</v>
      </c>
      <c r="F52" s="4">
        <f t="shared" si="1"/>
        <v>0</v>
      </c>
      <c r="G52" s="17" t="s">
        <v>247</v>
      </c>
    </row>
    <row r="53" spans="1:7" ht="14.25" customHeight="1">
      <c r="A53" s="88"/>
      <c r="B53" s="90"/>
      <c r="C53" s="10" t="s">
        <v>201</v>
      </c>
      <c r="D53" s="5">
        <v>0</v>
      </c>
      <c r="E53" s="4">
        <v>0</v>
      </c>
      <c r="F53" s="4">
        <f t="shared" si="1"/>
        <v>0</v>
      </c>
      <c r="G53" s="17" t="s">
        <v>247</v>
      </c>
    </row>
    <row r="54" spans="1:7" ht="14.25" customHeight="1">
      <c r="A54" s="88"/>
      <c r="B54" s="90"/>
      <c r="C54" s="9" t="s">
        <v>192</v>
      </c>
      <c r="D54" s="4">
        <v>0</v>
      </c>
      <c r="E54" s="4">
        <v>0</v>
      </c>
      <c r="F54" s="4">
        <f t="shared" si="1"/>
        <v>0</v>
      </c>
      <c r="G54" s="15" t="s">
        <v>247</v>
      </c>
    </row>
    <row r="55" spans="1:7" ht="14.25" customHeight="1">
      <c r="A55" s="88"/>
      <c r="B55" s="90"/>
      <c r="C55" s="10" t="s">
        <v>96</v>
      </c>
      <c r="D55" s="4">
        <v>25923004</v>
      </c>
      <c r="E55" s="4">
        <v>25908439</v>
      </c>
      <c r="F55" s="4">
        <f t="shared" si="1"/>
        <v>14565</v>
      </c>
      <c r="G55" s="15" t="s">
        <v>247</v>
      </c>
    </row>
    <row r="56" spans="1:7" ht="14.25" customHeight="1">
      <c r="A56" s="88"/>
      <c r="B56" s="90"/>
      <c r="C56" s="9" t="s">
        <v>126</v>
      </c>
      <c r="D56" s="4">
        <v>0</v>
      </c>
      <c r="E56" s="4">
        <v>0</v>
      </c>
      <c r="F56" s="4">
        <v>0</v>
      </c>
      <c r="G56" s="15"/>
    </row>
    <row r="57" spans="1:7" ht="14.25" customHeight="1">
      <c r="A57" s="88"/>
      <c r="B57" s="91"/>
      <c r="C57" s="7" t="s">
        <v>202</v>
      </c>
      <c r="D57" s="78">
        <f>SUM(D51:D56)</f>
        <v>25923004</v>
      </c>
      <c r="E57" s="78">
        <f>SUM(E51:E56)</f>
        <v>25908439</v>
      </c>
      <c r="F57" s="78">
        <f t="shared" si="1"/>
        <v>14565</v>
      </c>
      <c r="G57" s="16" t="s">
        <v>247</v>
      </c>
    </row>
    <row r="58" spans="1:7" ht="14.25" customHeight="1">
      <c r="A58" s="88"/>
      <c r="B58" s="87" t="s">
        <v>14</v>
      </c>
      <c r="C58" s="9" t="s">
        <v>95</v>
      </c>
      <c r="D58" s="4">
        <v>0</v>
      </c>
      <c r="E58" s="4">
        <v>0</v>
      </c>
      <c r="F58" s="4">
        <f t="shared" si="1"/>
        <v>0</v>
      </c>
      <c r="G58" s="15" t="s">
        <v>247</v>
      </c>
    </row>
    <row r="59" spans="1:7" ht="14.25" customHeight="1">
      <c r="A59" s="88"/>
      <c r="B59" s="90"/>
      <c r="C59" s="9" t="s">
        <v>203</v>
      </c>
      <c r="D59" s="4">
        <v>0</v>
      </c>
      <c r="E59" s="4">
        <v>0</v>
      </c>
      <c r="F59" s="4">
        <f t="shared" si="1"/>
        <v>0</v>
      </c>
      <c r="G59" s="15" t="s">
        <v>247</v>
      </c>
    </row>
    <row r="60" spans="1:7" ht="14.25" customHeight="1">
      <c r="A60" s="88"/>
      <c r="B60" s="90"/>
      <c r="C60" s="9" t="s">
        <v>193</v>
      </c>
      <c r="D60" s="4">
        <v>0</v>
      </c>
      <c r="E60" s="4">
        <v>0</v>
      </c>
      <c r="F60" s="4">
        <f t="shared" si="1"/>
        <v>0</v>
      </c>
      <c r="G60" s="15" t="s">
        <v>247</v>
      </c>
    </row>
    <row r="61" spans="1:7" ht="14.25" customHeight="1">
      <c r="A61" s="88"/>
      <c r="B61" s="90"/>
      <c r="C61" s="9" t="s">
        <v>94</v>
      </c>
      <c r="D61" s="4">
        <v>43994644</v>
      </c>
      <c r="E61" s="4">
        <v>48520186</v>
      </c>
      <c r="F61" s="4">
        <f t="shared" si="1"/>
        <v>-4525542</v>
      </c>
      <c r="G61" s="15" t="s">
        <v>247</v>
      </c>
    </row>
    <row r="62" spans="1:7" ht="14.25" customHeight="1">
      <c r="A62" s="88"/>
      <c r="B62" s="90"/>
      <c r="C62" s="9" t="s">
        <v>127</v>
      </c>
      <c r="D62" s="4">
        <v>0</v>
      </c>
      <c r="E62" s="4">
        <v>0</v>
      </c>
      <c r="F62" s="4">
        <f t="shared" si="1"/>
        <v>0</v>
      </c>
      <c r="G62" s="15" t="s">
        <v>247</v>
      </c>
    </row>
    <row r="63" spans="1:7" ht="14.25" customHeight="1">
      <c r="A63" s="88"/>
      <c r="B63" s="91"/>
      <c r="C63" s="7" t="s">
        <v>224</v>
      </c>
      <c r="D63" s="78">
        <f>SUM(D58:D62)</f>
        <v>43994644</v>
      </c>
      <c r="E63" s="78">
        <f>SUM(E58:E62)</f>
        <v>48520186</v>
      </c>
      <c r="F63" s="78">
        <f t="shared" si="1"/>
        <v>-4525542</v>
      </c>
      <c r="G63" s="16" t="s">
        <v>247</v>
      </c>
    </row>
    <row r="64" spans="1:7" ht="14.25" customHeight="1">
      <c r="A64" s="89"/>
      <c r="B64" s="81" t="s">
        <v>225</v>
      </c>
      <c r="C64" s="81"/>
      <c r="D64" s="78">
        <f>D57-D63</f>
        <v>-18071640</v>
      </c>
      <c r="E64" s="78">
        <f>E57-E63</f>
        <v>-22611747</v>
      </c>
      <c r="F64" s="78">
        <f>F57-F63</f>
        <v>4540107</v>
      </c>
      <c r="G64" s="16" t="s">
        <v>247</v>
      </c>
    </row>
    <row r="65" spans="1:7" ht="14.25" customHeight="1">
      <c r="A65" s="92" t="s">
        <v>19</v>
      </c>
      <c r="B65" s="92"/>
      <c r="C65" s="92"/>
      <c r="D65" s="65">
        <v>0</v>
      </c>
      <c r="E65" s="83" t="s">
        <v>128</v>
      </c>
      <c r="F65" s="79">
        <f>D65</f>
        <v>0</v>
      </c>
      <c r="G65" s="85" t="s">
        <v>247</v>
      </c>
    </row>
    <row r="66" spans="1:7" ht="14.25" customHeight="1">
      <c r="A66" s="12"/>
      <c r="B66" s="13"/>
      <c r="C66" s="14"/>
      <c r="D66" s="66">
        <v>0</v>
      </c>
      <c r="E66" s="84"/>
      <c r="F66" s="80"/>
      <c r="G66" s="86"/>
    </row>
    <row r="67" spans="1:7" ht="14.25" customHeight="1">
      <c r="A67" s="81" t="s">
        <v>129</v>
      </c>
      <c r="B67" s="81"/>
      <c r="C67" s="81"/>
      <c r="D67" s="78">
        <f>D37+D50+D64-D65</f>
        <v>0</v>
      </c>
      <c r="E67" s="78">
        <f>E37+E50+E64</f>
        <v>746166</v>
      </c>
      <c r="F67" s="78">
        <f>F37+F50+F64-F65</f>
        <v>-746166</v>
      </c>
      <c r="G67" s="16" t="s">
        <v>247</v>
      </c>
    </row>
    <row r="68" spans="1:7" s="3" customFormat="1" ht="14.25" customHeight="1">
      <c r="A68" s="75"/>
      <c r="B68" s="75"/>
      <c r="C68" s="75"/>
      <c r="D68" s="6"/>
      <c r="E68" s="6"/>
      <c r="F68" s="6"/>
      <c r="G68" s="18"/>
    </row>
    <row r="69" spans="1:7" ht="14.25" customHeight="1">
      <c r="A69" s="81" t="s">
        <v>130</v>
      </c>
      <c r="B69" s="81"/>
      <c r="C69" s="81"/>
      <c r="D69" s="78">
        <v>54432398</v>
      </c>
      <c r="E69" s="78">
        <v>54432398</v>
      </c>
      <c r="F69" s="78">
        <f>D69-E69</f>
        <v>0</v>
      </c>
      <c r="G69" s="16" t="s">
        <v>247</v>
      </c>
    </row>
    <row r="70" spans="1:7" ht="14.25" customHeight="1">
      <c r="A70" s="81" t="s">
        <v>131</v>
      </c>
      <c r="B70" s="81"/>
      <c r="C70" s="81"/>
      <c r="D70" s="78">
        <f>D67+D69</f>
        <v>54432398</v>
      </c>
      <c r="E70" s="78">
        <f>E67+E69</f>
        <v>55178564</v>
      </c>
      <c r="F70" s="78">
        <f>F67+F69</f>
        <v>-746166</v>
      </c>
      <c r="G70" s="16" t="s">
        <v>247</v>
      </c>
    </row>
    <row r="71" spans="1:7" ht="14.25" customHeight="1">
      <c r="A71" s="82" t="s">
        <v>247</v>
      </c>
      <c r="B71" s="82"/>
      <c r="C71" s="82"/>
      <c r="D71" s="82"/>
      <c r="E71" s="82"/>
      <c r="F71" s="82"/>
      <c r="G71" s="82"/>
    </row>
  </sheetData>
  <sheetProtection password="F3FB" sheet="1" scenarios="1" selectLockedCells="1"/>
  <mergeCells count="27">
    <mergeCell ref="F65:F66"/>
    <mergeCell ref="G65:G66"/>
    <mergeCell ref="A67:C67"/>
    <mergeCell ref="A69:C69"/>
    <mergeCell ref="A70:C70"/>
    <mergeCell ref="A71:G71"/>
    <mergeCell ref="A51:A64"/>
    <mergeCell ref="B51:B57"/>
    <mergeCell ref="B58:B63"/>
    <mergeCell ref="B64:C64"/>
    <mergeCell ref="A65:C65"/>
    <mergeCell ref="E65:E66"/>
    <mergeCell ref="A9:C9"/>
    <mergeCell ref="A10:A37"/>
    <mergeCell ref="B10:B25"/>
    <mergeCell ref="B26:B36"/>
    <mergeCell ref="B37:C37"/>
    <mergeCell ref="A38:A50"/>
    <mergeCell ref="B38:B43"/>
    <mergeCell ref="B44:B49"/>
    <mergeCell ref="B50:C50"/>
    <mergeCell ref="A1:B1"/>
    <mergeCell ref="F1:G1"/>
    <mergeCell ref="A3:G3"/>
    <mergeCell ref="E4:G4"/>
    <mergeCell ref="A5:G5"/>
    <mergeCell ref="A7:G7"/>
  </mergeCells>
  <phoneticPr fontId="2"/>
  <pageMargins left="0" right="0" top="0" bottom="0" header="0" footer="0"/>
  <pageSetup paperSize="9" scale="90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69"/>
      <c r="B2" s="69"/>
      <c r="C2" s="69"/>
      <c r="D2" s="105" t="s">
        <v>248</v>
      </c>
      <c r="E2" s="105"/>
      <c r="F2" s="105"/>
    </row>
    <row r="3" spans="1:6" ht="14.25">
      <c r="A3" s="106" t="s">
        <v>249</v>
      </c>
      <c r="B3" s="106"/>
      <c r="C3" s="106"/>
      <c r="D3" s="106"/>
      <c r="E3" s="106"/>
      <c r="F3" s="106"/>
    </row>
    <row r="4" spans="1:6">
      <c r="A4" s="107" t="s">
        <v>250</v>
      </c>
      <c r="B4" s="107"/>
      <c r="C4" s="107"/>
      <c r="D4" s="107"/>
      <c r="E4" s="107"/>
      <c r="F4" s="107"/>
    </row>
    <row r="5" spans="1:6" ht="13.5" customHeight="1">
      <c r="A5" s="69"/>
      <c r="B5" s="69"/>
      <c r="C5" s="69"/>
      <c r="D5" s="69"/>
      <c r="E5" s="69"/>
      <c r="F5" s="68" t="s">
        <v>190</v>
      </c>
    </row>
    <row r="6" spans="1:6" ht="14.25" customHeight="1">
      <c r="A6" s="97" t="s">
        <v>87</v>
      </c>
      <c r="B6" s="98"/>
      <c r="C6" s="99"/>
      <c r="D6" s="7" t="s">
        <v>204</v>
      </c>
      <c r="E6" s="7" t="s">
        <v>205</v>
      </c>
      <c r="F6" s="7" t="s">
        <v>206</v>
      </c>
    </row>
    <row r="7" spans="1:6" ht="14.25" customHeight="1">
      <c r="A7" s="87" t="s">
        <v>61</v>
      </c>
      <c r="B7" s="87" t="s">
        <v>20</v>
      </c>
      <c r="C7" s="8" t="s">
        <v>116</v>
      </c>
      <c r="D7" s="72">
        <v>0</v>
      </c>
      <c r="E7" s="72">
        <v>0</v>
      </c>
      <c r="F7" s="72">
        <v>0</v>
      </c>
    </row>
    <row r="8" spans="1:6" ht="14.25" customHeight="1">
      <c r="A8" s="88"/>
      <c r="B8" s="88"/>
      <c r="C8" s="9" t="s">
        <v>117</v>
      </c>
      <c r="D8" s="4">
        <v>0</v>
      </c>
      <c r="E8" s="4">
        <v>0</v>
      </c>
      <c r="F8" s="4">
        <v>0</v>
      </c>
    </row>
    <row r="9" spans="1:6" ht="14.25" customHeight="1">
      <c r="A9" s="88"/>
      <c r="B9" s="88"/>
      <c r="C9" s="9" t="s">
        <v>118</v>
      </c>
      <c r="D9" s="4">
        <v>0</v>
      </c>
      <c r="E9" s="4">
        <v>0</v>
      </c>
      <c r="F9" s="4">
        <v>0</v>
      </c>
    </row>
    <row r="10" spans="1:6" ht="14.25" customHeight="1">
      <c r="A10" s="88"/>
      <c r="B10" s="88"/>
      <c r="C10" s="9" t="s">
        <v>119</v>
      </c>
      <c r="D10" s="4">
        <v>298554240</v>
      </c>
      <c r="E10" s="4">
        <v>290327963</v>
      </c>
      <c r="F10" s="4">
        <f t="shared" ref="F9:F17" si="0">D10-E10</f>
        <v>8226277</v>
      </c>
    </row>
    <row r="11" spans="1:6" ht="14.25" customHeight="1">
      <c r="A11" s="88"/>
      <c r="B11" s="88"/>
      <c r="C11" s="9" t="s">
        <v>32</v>
      </c>
      <c r="D11" s="4">
        <v>0</v>
      </c>
      <c r="E11" s="4">
        <v>0</v>
      </c>
      <c r="F11" s="4">
        <v>0</v>
      </c>
    </row>
    <row r="12" spans="1:6" ht="14.25" customHeight="1">
      <c r="A12" s="88"/>
      <c r="B12" s="88"/>
      <c r="C12" s="9" t="s">
        <v>226</v>
      </c>
      <c r="D12" s="4">
        <v>0</v>
      </c>
      <c r="E12" s="4">
        <v>0</v>
      </c>
      <c r="F12" s="4">
        <v>0</v>
      </c>
    </row>
    <row r="13" spans="1:6" ht="14.25" customHeight="1">
      <c r="A13" s="88"/>
      <c r="B13" s="88"/>
      <c r="C13" s="9" t="s">
        <v>120</v>
      </c>
      <c r="D13" s="4">
        <v>0</v>
      </c>
      <c r="E13" s="4">
        <v>0</v>
      </c>
      <c r="F13" s="4">
        <v>0</v>
      </c>
    </row>
    <row r="14" spans="1:6" ht="14.25" customHeight="1">
      <c r="A14" s="88"/>
      <c r="B14" s="88"/>
      <c r="C14" s="9" t="s">
        <v>121</v>
      </c>
      <c r="D14" s="4">
        <v>0</v>
      </c>
      <c r="E14" s="4">
        <v>0</v>
      </c>
      <c r="F14" s="4">
        <v>0</v>
      </c>
    </row>
    <row r="15" spans="1:6" ht="14.25" customHeight="1">
      <c r="A15" s="88"/>
      <c r="B15" s="88"/>
      <c r="C15" s="9" t="s">
        <v>71</v>
      </c>
      <c r="D15" s="4">
        <v>0</v>
      </c>
      <c r="E15" s="4">
        <v>0</v>
      </c>
      <c r="F15" s="4">
        <v>0</v>
      </c>
    </row>
    <row r="16" spans="1:6" ht="14.25" customHeight="1">
      <c r="A16" s="88"/>
      <c r="B16" s="88"/>
      <c r="C16" s="9" t="s">
        <v>195</v>
      </c>
      <c r="D16" s="4">
        <v>0</v>
      </c>
      <c r="E16" s="4">
        <v>0</v>
      </c>
      <c r="F16" s="4">
        <v>0</v>
      </c>
    </row>
    <row r="17" spans="1:6" ht="14.25" customHeight="1">
      <c r="A17" s="88"/>
      <c r="B17" s="88"/>
      <c r="C17" s="9" t="s">
        <v>158</v>
      </c>
      <c r="D17" s="4">
        <v>0</v>
      </c>
      <c r="E17" s="4">
        <v>0</v>
      </c>
      <c r="F17" s="4">
        <f t="shared" si="0"/>
        <v>0</v>
      </c>
    </row>
    <row r="18" spans="1:6" ht="14.25" customHeight="1">
      <c r="A18" s="88"/>
      <c r="B18" s="88"/>
      <c r="C18" s="9" t="s">
        <v>227</v>
      </c>
      <c r="D18" s="4">
        <v>65874</v>
      </c>
      <c r="E18" s="4">
        <v>0</v>
      </c>
      <c r="F18" s="4">
        <f>D18-E18</f>
        <v>65874</v>
      </c>
    </row>
    <row r="19" spans="1:6" ht="14.25" customHeight="1">
      <c r="A19" s="88"/>
      <c r="B19" s="89"/>
      <c r="C19" s="7" t="s">
        <v>62</v>
      </c>
      <c r="D19" s="78">
        <f>SUM(D7:D18)</f>
        <v>298620114</v>
      </c>
      <c r="E19" s="78">
        <f>SUM(E7:E18)</f>
        <v>290327963</v>
      </c>
      <c r="F19" s="78">
        <f>SUM(F7:F18)</f>
        <v>8292151</v>
      </c>
    </row>
    <row r="20" spans="1:6" ht="14.25" customHeight="1">
      <c r="A20" s="88"/>
      <c r="B20" s="88" t="s">
        <v>21</v>
      </c>
      <c r="C20" s="9" t="s">
        <v>18</v>
      </c>
      <c r="D20" s="4">
        <v>207496588</v>
      </c>
      <c r="E20" s="4">
        <v>196571246</v>
      </c>
      <c r="F20" s="4">
        <f>D20-E20</f>
        <v>10925342</v>
      </c>
    </row>
    <row r="21" spans="1:6" ht="14.25" customHeight="1">
      <c r="A21" s="88"/>
      <c r="B21" s="88"/>
      <c r="C21" s="9" t="s">
        <v>92</v>
      </c>
      <c r="D21" s="4">
        <v>29820438</v>
      </c>
      <c r="E21" s="4">
        <v>28674627</v>
      </c>
      <c r="F21" s="4">
        <f>D21-E21</f>
        <v>1145811</v>
      </c>
    </row>
    <row r="22" spans="1:6" ht="14.25" customHeight="1">
      <c r="A22" s="88"/>
      <c r="B22" s="88"/>
      <c r="C22" s="9" t="s">
        <v>136</v>
      </c>
      <c r="D22" s="4">
        <v>11297837</v>
      </c>
      <c r="E22" s="4">
        <v>11392799</v>
      </c>
      <c r="F22" s="4">
        <f t="shared" ref="F22:F30" si="1">D22-E22</f>
        <v>-94962</v>
      </c>
    </row>
    <row r="23" spans="1:6" ht="14.25" customHeight="1">
      <c r="A23" s="88"/>
      <c r="B23" s="88"/>
      <c r="C23" s="9" t="s">
        <v>137</v>
      </c>
      <c r="D23" s="4">
        <v>0</v>
      </c>
      <c r="E23" s="4">
        <v>0</v>
      </c>
      <c r="F23" s="4">
        <v>0</v>
      </c>
    </row>
    <row r="24" spans="1:6" ht="14.25" customHeight="1">
      <c r="A24" s="88"/>
      <c r="B24" s="88"/>
      <c r="C24" s="9" t="s">
        <v>187</v>
      </c>
      <c r="D24" s="4">
        <v>0</v>
      </c>
      <c r="E24" s="4">
        <v>0</v>
      </c>
      <c r="F24" s="4">
        <v>0</v>
      </c>
    </row>
    <row r="25" spans="1:6" ht="14.25" customHeight="1">
      <c r="A25" s="88"/>
      <c r="B25" s="88"/>
      <c r="C25" s="9" t="s">
        <v>189</v>
      </c>
      <c r="D25" s="4">
        <v>0</v>
      </c>
      <c r="E25" s="4">
        <v>0</v>
      </c>
      <c r="F25" s="4">
        <v>0</v>
      </c>
    </row>
    <row r="26" spans="1:6" ht="14.25" customHeight="1">
      <c r="A26" s="88"/>
      <c r="B26" s="88"/>
      <c r="C26" s="9" t="s">
        <v>30</v>
      </c>
      <c r="D26" s="4">
        <v>0</v>
      </c>
      <c r="E26" s="4">
        <v>0</v>
      </c>
      <c r="F26" s="4">
        <v>0</v>
      </c>
    </row>
    <row r="27" spans="1:6" ht="14.25" customHeight="1">
      <c r="A27" s="88"/>
      <c r="B27" s="88"/>
      <c r="C27" s="9" t="s">
        <v>138</v>
      </c>
      <c r="D27" s="4">
        <v>15351918</v>
      </c>
      <c r="E27" s="4">
        <v>17875764</v>
      </c>
      <c r="F27" s="4">
        <f t="shared" si="1"/>
        <v>-2523846</v>
      </c>
    </row>
    <row r="28" spans="1:6" ht="14.25" customHeight="1">
      <c r="A28" s="88"/>
      <c r="B28" s="88"/>
      <c r="C28" s="21" t="s">
        <v>207</v>
      </c>
      <c r="D28" s="4">
        <v>-8285296</v>
      </c>
      <c r="E28" s="4">
        <v>-8308409</v>
      </c>
      <c r="F28" s="4">
        <f t="shared" si="1"/>
        <v>23113</v>
      </c>
    </row>
    <row r="29" spans="1:6" ht="14.25" customHeight="1">
      <c r="A29" s="88"/>
      <c r="B29" s="88"/>
      <c r="C29" s="9" t="s">
        <v>139</v>
      </c>
      <c r="D29" s="4">
        <v>0</v>
      </c>
      <c r="E29" s="4">
        <v>0</v>
      </c>
      <c r="F29" s="4">
        <f t="shared" si="1"/>
        <v>0</v>
      </c>
    </row>
    <row r="30" spans="1:6" ht="14.25" customHeight="1">
      <c r="A30" s="88"/>
      <c r="B30" s="88"/>
      <c r="C30" s="9" t="s">
        <v>75</v>
      </c>
      <c r="D30" s="4">
        <v>0</v>
      </c>
      <c r="E30" s="4">
        <v>0</v>
      </c>
      <c r="F30" s="4">
        <v>0</v>
      </c>
    </row>
    <row r="31" spans="1:6" ht="14.25" customHeight="1">
      <c r="A31" s="88"/>
      <c r="B31" s="88"/>
      <c r="C31" s="11" t="s">
        <v>228</v>
      </c>
      <c r="D31" s="76">
        <v>0</v>
      </c>
      <c r="E31" s="76">
        <v>0</v>
      </c>
      <c r="F31" s="76">
        <v>0</v>
      </c>
    </row>
    <row r="32" spans="1:6" ht="14.25" customHeight="1">
      <c r="A32" s="88"/>
      <c r="B32" s="89"/>
      <c r="C32" s="7" t="s">
        <v>63</v>
      </c>
      <c r="D32" s="78">
        <f>SUM(D20:D31)</f>
        <v>255681485</v>
      </c>
      <c r="E32" s="78">
        <f>SUM(E20:E31)</f>
        <v>246206027</v>
      </c>
      <c r="F32" s="78">
        <f>SUM(F20:F31)</f>
        <v>9475458</v>
      </c>
    </row>
    <row r="33" spans="1:6" ht="14.25" customHeight="1">
      <c r="A33" s="89"/>
      <c r="B33" s="81" t="s">
        <v>66</v>
      </c>
      <c r="C33" s="81"/>
      <c r="D33" s="78">
        <f>D19-D32</f>
        <v>42938629</v>
      </c>
      <c r="E33" s="78">
        <f>E19-E32</f>
        <v>44121936</v>
      </c>
      <c r="F33" s="78">
        <f>F19-F32</f>
        <v>-1183307</v>
      </c>
    </row>
    <row r="34" spans="1:6" ht="14.25" customHeight="1">
      <c r="A34" s="87" t="s">
        <v>64</v>
      </c>
      <c r="B34" s="87" t="s">
        <v>20</v>
      </c>
      <c r="C34" s="8" t="s">
        <v>153</v>
      </c>
      <c r="D34" s="72">
        <v>89460</v>
      </c>
      <c r="E34" s="72">
        <v>119280</v>
      </c>
      <c r="F34" s="72">
        <f t="shared" ref="F34:F40" si="2">D34-E34</f>
        <v>-29820</v>
      </c>
    </row>
    <row r="35" spans="1:6" ht="14.25" customHeight="1">
      <c r="A35" s="88"/>
      <c r="B35" s="88"/>
      <c r="C35" s="9" t="s">
        <v>140</v>
      </c>
      <c r="D35" s="4">
        <v>3561</v>
      </c>
      <c r="E35" s="4">
        <v>51257</v>
      </c>
      <c r="F35" s="4">
        <f t="shared" si="2"/>
        <v>-47696</v>
      </c>
    </row>
    <row r="36" spans="1:6" ht="14.25" customHeight="1">
      <c r="A36" s="88"/>
      <c r="B36" s="88"/>
      <c r="C36" s="9" t="s">
        <v>141</v>
      </c>
      <c r="D36" s="4">
        <v>0</v>
      </c>
      <c r="E36" s="4">
        <v>0</v>
      </c>
      <c r="F36" s="4">
        <v>0</v>
      </c>
    </row>
    <row r="37" spans="1:6" ht="14.25" customHeight="1">
      <c r="A37" s="88"/>
      <c r="B37" s="88"/>
      <c r="C37" s="9" t="s">
        <v>142</v>
      </c>
      <c r="D37" s="4">
        <v>0</v>
      </c>
      <c r="E37" s="4">
        <v>0</v>
      </c>
      <c r="F37" s="4">
        <v>0</v>
      </c>
    </row>
    <row r="38" spans="1:6" ht="14.25" customHeight="1">
      <c r="A38" s="88"/>
      <c r="B38" s="88"/>
      <c r="C38" s="9" t="s">
        <v>84</v>
      </c>
      <c r="D38" s="4">
        <v>0</v>
      </c>
      <c r="E38" s="4">
        <v>0</v>
      </c>
      <c r="F38" s="4">
        <v>0</v>
      </c>
    </row>
    <row r="39" spans="1:6" ht="14.25" customHeight="1">
      <c r="A39" s="88"/>
      <c r="B39" s="88"/>
      <c r="C39" s="9" t="s">
        <v>143</v>
      </c>
      <c r="D39" s="4">
        <v>0</v>
      </c>
      <c r="E39" s="4">
        <v>0</v>
      </c>
      <c r="F39" s="4">
        <v>0</v>
      </c>
    </row>
    <row r="40" spans="1:6" ht="14.25" customHeight="1">
      <c r="A40" s="88"/>
      <c r="B40" s="88"/>
      <c r="C40" s="9" t="s">
        <v>229</v>
      </c>
      <c r="D40" s="4">
        <v>4148630</v>
      </c>
      <c r="E40" s="4">
        <v>3349030</v>
      </c>
      <c r="F40" s="4">
        <f t="shared" si="2"/>
        <v>799600</v>
      </c>
    </row>
    <row r="41" spans="1:6" ht="14.25" customHeight="1">
      <c r="A41" s="88"/>
      <c r="B41" s="89"/>
      <c r="C41" s="7" t="s">
        <v>67</v>
      </c>
      <c r="D41" s="78">
        <f>SUM(D34:D40)</f>
        <v>4241651</v>
      </c>
      <c r="E41" s="78">
        <f>SUM(E34:E40)</f>
        <v>3519567</v>
      </c>
      <c r="F41" s="78">
        <f>SUM(F34:F40)</f>
        <v>722084</v>
      </c>
    </row>
    <row r="42" spans="1:6" ht="14.25" customHeight="1">
      <c r="A42" s="88"/>
      <c r="B42" s="87" t="s">
        <v>21</v>
      </c>
      <c r="C42" s="10" t="s">
        <v>230</v>
      </c>
      <c r="D42" s="72">
        <v>89460</v>
      </c>
      <c r="E42" s="72">
        <v>119280</v>
      </c>
      <c r="F42" s="72">
        <f t="shared" ref="F42:F47" si="3">D42-E42</f>
        <v>-29820</v>
      </c>
    </row>
    <row r="43" spans="1:6" ht="14.25" customHeight="1">
      <c r="A43" s="88"/>
      <c r="B43" s="88"/>
      <c r="C43" s="10" t="s">
        <v>90</v>
      </c>
      <c r="D43" s="4">
        <v>0</v>
      </c>
      <c r="E43" s="4">
        <v>0</v>
      </c>
      <c r="F43" s="4">
        <v>0</v>
      </c>
    </row>
    <row r="44" spans="1:6" ht="14.25" customHeight="1">
      <c r="A44" s="88"/>
      <c r="B44" s="88"/>
      <c r="C44" s="10" t="s">
        <v>144</v>
      </c>
      <c r="D44" s="4">
        <v>0</v>
      </c>
      <c r="E44" s="4">
        <v>0</v>
      </c>
      <c r="F44" s="4">
        <v>0</v>
      </c>
    </row>
    <row r="45" spans="1:6" ht="14.25" customHeight="1">
      <c r="A45" s="88"/>
      <c r="B45" s="88"/>
      <c r="C45" s="10" t="s">
        <v>91</v>
      </c>
      <c r="D45" s="4">
        <v>0</v>
      </c>
      <c r="E45" s="4">
        <v>0</v>
      </c>
      <c r="F45" s="4">
        <v>0</v>
      </c>
    </row>
    <row r="46" spans="1:6" ht="14.25" customHeight="1">
      <c r="A46" s="88"/>
      <c r="B46" s="88"/>
      <c r="C46" s="10" t="s">
        <v>145</v>
      </c>
      <c r="D46" s="4">
        <v>0</v>
      </c>
      <c r="E46" s="4">
        <v>0</v>
      </c>
      <c r="F46" s="4">
        <v>0</v>
      </c>
    </row>
    <row r="47" spans="1:6" ht="14.25" customHeight="1">
      <c r="A47" s="88"/>
      <c r="B47" s="88"/>
      <c r="C47" s="10" t="s">
        <v>231</v>
      </c>
      <c r="D47" s="4">
        <v>2917250</v>
      </c>
      <c r="E47" s="4">
        <v>2822250</v>
      </c>
      <c r="F47" s="4">
        <f t="shared" si="3"/>
        <v>95000</v>
      </c>
    </row>
    <row r="48" spans="1:6" ht="14.25" customHeight="1">
      <c r="A48" s="88"/>
      <c r="B48" s="89"/>
      <c r="C48" s="7" t="s">
        <v>68</v>
      </c>
      <c r="D48" s="78">
        <f>SUM(D42:D47)</f>
        <v>3006710</v>
      </c>
      <c r="E48" s="78">
        <f>SUM(E42:E47)</f>
        <v>2941530</v>
      </c>
      <c r="F48" s="78">
        <f>SUM(F42:F47)</f>
        <v>65180</v>
      </c>
    </row>
    <row r="49" spans="1:6" ht="14.25" customHeight="1">
      <c r="A49" s="89"/>
      <c r="B49" s="81" t="s">
        <v>69</v>
      </c>
      <c r="C49" s="81"/>
      <c r="D49" s="78">
        <f>D41-D48</f>
        <v>1234941</v>
      </c>
      <c r="E49" s="78">
        <f>E41-E48</f>
        <v>578037</v>
      </c>
      <c r="F49" s="78">
        <f>F41-F48</f>
        <v>656904</v>
      </c>
    </row>
    <row r="50" spans="1:6" ht="14.25" customHeight="1">
      <c r="A50" s="97" t="s">
        <v>65</v>
      </c>
      <c r="B50" s="98"/>
      <c r="C50" s="99"/>
      <c r="D50" s="78">
        <f>D33+D49</f>
        <v>44173570</v>
      </c>
      <c r="E50" s="78">
        <f>E33+E49</f>
        <v>44699973</v>
      </c>
      <c r="F50" s="78">
        <f>F33+F49</f>
        <v>-526403</v>
      </c>
    </row>
    <row r="51" spans="1:6" ht="14.25" customHeight="1">
      <c r="A51" s="87" t="s">
        <v>23</v>
      </c>
      <c r="B51" s="87" t="s">
        <v>20</v>
      </c>
      <c r="C51" s="8" t="s">
        <v>154</v>
      </c>
      <c r="D51" s="72">
        <v>0</v>
      </c>
      <c r="E51" s="72">
        <v>0</v>
      </c>
      <c r="F51" s="72">
        <f t="shared" ref="F51:F56" si="4">D51-E51</f>
        <v>0</v>
      </c>
    </row>
    <row r="52" spans="1:6" ht="14.25" customHeight="1">
      <c r="A52" s="88"/>
      <c r="B52" s="88"/>
      <c r="C52" s="9" t="s">
        <v>155</v>
      </c>
      <c r="D52" s="4">
        <v>0</v>
      </c>
      <c r="E52" s="4">
        <v>0</v>
      </c>
      <c r="F52" s="4">
        <f t="shared" si="4"/>
        <v>0</v>
      </c>
    </row>
    <row r="53" spans="1:6" ht="14.25" customHeight="1">
      <c r="A53" s="88"/>
      <c r="B53" s="88"/>
      <c r="C53" s="9" t="s">
        <v>156</v>
      </c>
      <c r="D53" s="4">
        <v>0</v>
      </c>
      <c r="E53" s="4">
        <v>0</v>
      </c>
      <c r="F53" s="4">
        <f t="shared" si="4"/>
        <v>0</v>
      </c>
    </row>
    <row r="54" spans="1:6" ht="14.25" customHeight="1">
      <c r="A54" s="88"/>
      <c r="B54" s="88"/>
      <c r="C54" s="9" t="s">
        <v>147</v>
      </c>
      <c r="D54" s="4">
        <v>0</v>
      </c>
      <c r="E54" s="4">
        <v>0</v>
      </c>
      <c r="F54" s="4">
        <f t="shared" si="4"/>
        <v>0</v>
      </c>
    </row>
    <row r="55" spans="1:6" ht="14.25" customHeight="1">
      <c r="A55" s="88"/>
      <c r="B55" s="88"/>
      <c r="C55" s="9" t="s">
        <v>33</v>
      </c>
      <c r="D55" s="4">
        <v>0</v>
      </c>
      <c r="E55" s="4">
        <v>0</v>
      </c>
      <c r="F55" s="4">
        <f t="shared" si="4"/>
        <v>0</v>
      </c>
    </row>
    <row r="56" spans="1:6" ht="14.25" customHeight="1">
      <c r="A56" s="88"/>
      <c r="B56" s="88"/>
      <c r="C56" s="9" t="s">
        <v>148</v>
      </c>
      <c r="D56" s="4">
        <v>0</v>
      </c>
      <c r="E56" s="4">
        <v>0</v>
      </c>
      <c r="F56" s="4">
        <v>0</v>
      </c>
    </row>
    <row r="57" spans="1:6" ht="14.25" customHeight="1">
      <c r="A57" s="88"/>
      <c r="B57" s="89"/>
      <c r="C57" s="7" t="s">
        <v>24</v>
      </c>
      <c r="D57" s="78">
        <f>SUM(D51:D56)</f>
        <v>0</v>
      </c>
      <c r="E57" s="78">
        <f>SUM(E51:E56)</f>
        <v>0</v>
      </c>
      <c r="F57" s="78">
        <f>SUM(F51:F56)</f>
        <v>0</v>
      </c>
    </row>
    <row r="58" spans="1:6" ht="14.25" customHeight="1">
      <c r="A58" s="88"/>
      <c r="B58" s="87" t="s">
        <v>21</v>
      </c>
      <c r="C58" s="10" t="s">
        <v>149</v>
      </c>
      <c r="D58" s="4">
        <v>0</v>
      </c>
      <c r="E58" s="4">
        <v>0</v>
      </c>
      <c r="F58" s="4">
        <f t="shared" ref="F58:F64" si="5">D58-E58</f>
        <v>0</v>
      </c>
    </row>
    <row r="59" spans="1:6" ht="14.25" customHeight="1">
      <c r="A59" s="88"/>
      <c r="B59" s="88"/>
      <c r="C59" s="10" t="s">
        <v>146</v>
      </c>
      <c r="D59" s="4">
        <v>0</v>
      </c>
      <c r="E59" s="4">
        <v>0</v>
      </c>
      <c r="F59" s="4">
        <f t="shared" si="5"/>
        <v>0</v>
      </c>
    </row>
    <row r="60" spans="1:6" ht="14.25" customHeight="1">
      <c r="A60" s="88"/>
      <c r="B60" s="88"/>
      <c r="C60" s="9" t="s">
        <v>150</v>
      </c>
      <c r="D60" s="4">
        <v>2</v>
      </c>
      <c r="E60" s="4">
        <v>1</v>
      </c>
      <c r="F60" s="4">
        <f t="shared" si="5"/>
        <v>1</v>
      </c>
    </row>
    <row r="61" spans="1:6" ht="14.25" customHeight="1">
      <c r="A61" s="88"/>
      <c r="B61" s="88"/>
      <c r="C61" s="21" t="s">
        <v>218</v>
      </c>
      <c r="D61" s="4">
        <v>0</v>
      </c>
      <c r="E61" s="4">
        <v>0</v>
      </c>
      <c r="F61" s="4">
        <f t="shared" si="5"/>
        <v>0</v>
      </c>
    </row>
    <row r="62" spans="1:6" ht="14.25" customHeight="1">
      <c r="A62" s="88"/>
      <c r="B62" s="88"/>
      <c r="C62" s="9" t="s">
        <v>151</v>
      </c>
      <c r="D62" s="4">
        <v>150000</v>
      </c>
      <c r="E62" s="4">
        <v>0</v>
      </c>
      <c r="F62" s="4">
        <f t="shared" si="5"/>
        <v>150000</v>
      </c>
    </row>
    <row r="63" spans="1:6" ht="14.25" customHeight="1">
      <c r="A63" s="88"/>
      <c r="B63" s="88"/>
      <c r="C63" s="9" t="s">
        <v>152</v>
      </c>
      <c r="D63" s="4">
        <v>0</v>
      </c>
      <c r="E63" s="4">
        <v>0</v>
      </c>
      <c r="F63" s="4">
        <f t="shared" si="5"/>
        <v>0</v>
      </c>
    </row>
    <row r="64" spans="1:6" ht="14.25" customHeight="1">
      <c r="A64" s="88"/>
      <c r="B64" s="88"/>
      <c r="C64" s="9" t="s">
        <v>157</v>
      </c>
      <c r="D64" s="4">
        <v>0</v>
      </c>
      <c r="E64" s="4">
        <v>12360067</v>
      </c>
      <c r="F64" s="4">
        <f t="shared" si="5"/>
        <v>-12360067</v>
      </c>
    </row>
    <row r="65" spans="1:6" ht="14.25" customHeight="1">
      <c r="A65" s="88"/>
      <c r="B65" s="89"/>
      <c r="C65" s="7" t="s">
        <v>25</v>
      </c>
      <c r="D65" s="78">
        <f>SUM(D58:D64)</f>
        <v>150002</v>
      </c>
      <c r="E65" s="78">
        <f>SUM(E58:E64)</f>
        <v>12360068</v>
      </c>
      <c r="F65" s="78">
        <f>SUM(F58:F64)</f>
        <v>-12210066</v>
      </c>
    </row>
    <row r="66" spans="1:6" ht="14.25" customHeight="1">
      <c r="A66" s="89"/>
      <c r="B66" s="100" t="s">
        <v>70</v>
      </c>
      <c r="C66" s="101"/>
      <c r="D66" s="78">
        <f>D57-D65</f>
        <v>-150002</v>
      </c>
      <c r="E66" s="78">
        <f>E57-E65</f>
        <v>-12360068</v>
      </c>
      <c r="F66" s="78">
        <f>F57-F65</f>
        <v>12210066</v>
      </c>
    </row>
    <row r="67" spans="1:6" ht="14.25" customHeight="1">
      <c r="A67" s="100" t="s">
        <v>208</v>
      </c>
      <c r="B67" s="108"/>
      <c r="C67" s="101"/>
      <c r="D67" s="78">
        <f>D50+D66</f>
        <v>44023568</v>
      </c>
      <c r="E67" s="78">
        <f>E50+E66</f>
        <v>32339905</v>
      </c>
      <c r="F67" s="78">
        <f>F50+F66</f>
        <v>11683663</v>
      </c>
    </row>
    <row r="68" spans="1:6" ht="14.25" customHeight="1">
      <c r="A68" s="114" t="s">
        <v>22</v>
      </c>
      <c r="B68" s="100" t="s">
        <v>209</v>
      </c>
      <c r="C68" s="101"/>
      <c r="D68" s="78">
        <v>183471400</v>
      </c>
      <c r="E68" s="78">
        <v>195631495</v>
      </c>
      <c r="F68" s="78">
        <f>D68-E68</f>
        <v>-12160095</v>
      </c>
    </row>
    <row r="69" spans="1:6" ht="14.25" customHeight="1">
      <c r="A69" s="115"/>
      <c r="B69" s="100" t="s">
        <v>210</v>
      </c>
      <c r="C69" s="101"/>
      <c r="D69" s="78">
        <f>D67+D68</f>
        <v>227494968</v>
      </c>
      <c r="E69" s="78">
        <f>E67+E68</f>
        <v>227971400</v>
      </c>
      <c r="F69" s="78">
        <f>F67+F68</f>
        <v>-476432</v>
      </c>
    </row>
    <row r="70" spans="1:6" ht="14.25" customHeight="1">
      <c r="A70" s="115"/>
      <c r="B70" s="100" t="s">
        <v>211</v>
      </c>
      <c r="C70" s="101"/>
      <c r="D70" s="78">
        <v>0</v>
      </c>
      <c r="E70" s="78">
        <v>0</v>
      </c>
      <c r="F70" s="78">
        <f>D70-E70</f>
        <v>0</v>
      </c>
    </row>
    <row r="71" spans="1:6" ht="14.25" customHeight="1">
      <c r="A71" s="115"/>
      <c r="B71" s="100" t="s">
        <v>212</v>
      </c>
      <c r="C71" s="101"/>
      <c r="D71" s="78">
        <v>25100000</v>
      </c>
      <c r="E71" s="78">
        <v>3500000</v>
      </c>
      <c r="F71" s="78">
        <f>D71-E71</f>
        <v>21600000</v>
      </c>
    </row>
    <row r="72" spans="1:6" ht="14.25" customHeight="1">
      <c r="A72" s="115"/>
      <c r="B72" s="100" t="s">
        <v>213</v>
      </c>
      <c r="C72" s="101"/>
      <c r="D72" s="78">
        <v>47200000</v>
      </c>
      <c r="E72" s="78">
        <v>48000000</v>
      </c>
      <c r="F72" s="78">
        <f>D72-E72</f>
        <v>-800000</v>
      </c>
    </row>
    <row r="73" spans="1:6" ht="14.25" customHeight="1">
      <c r="A73" s="115"/>
      <c r="B73" s="110" t="s">
        <v>214</v>
      </c>
      <c r="C73" s="111"/>
      <c r="D73" s="79">
        <f>D69+D70+D71-D72</f>
        <v>205394968</v>
      </c>
      <c r="E73" s="79">
        <f>E69+E70+E71-E72</f>
        <v>183471400</v>
      </c>
      <c r="F73" s="79">
        <f>F69+F70+F71-F72</f>
        <v>21923568</v>
      </c>
    </row>
    <row r="74" spans="1:6" ht="14.25" customHeight="1">
      <c r="A74" s="116"/>
      <c r="B74" s="112"/>
      <c r="C74" s="113"/>
      <c r="D74" s="109"/>
      <c r="E74" s="109"/>
      <c r="F74" s="109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sheetProtection password="F3FB" sheet="1" scenarios="1" selectLockedCells="1"/>
  <mergeCells count="28"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  <mergeCell ref="A34:A49"/>
    <mergeCell ref="B34:B41"/>
    <mergeCell ref="B42:B48"/>
    <mergeCell ref="B49:C49"/>
    <mergeCell ref="A50:C50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zoomScaleNormal="100" zoomScaleSheetLayoutView="100" workbookViewId="0"/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77" t="s">
        <v>251</v>
      </c>
    </row>
    <row r="3" spans="1:8" ht="14.25">
      <c r="A3" s="63" t="s">
        <v>252</v>
      </c>
      <c r="B3" s="64"/>
      <c r="C3" s="64"/>
      <c r="D3" s="64"/>
      <c r="E3" s="63"/>
      <c r="F3" s="64"/>
      <c r="G3" s="64"/>
      <c r="H3" s="64"/>
    </row>
    <row r="4" spans="1:8">
      <c r="A4" s="119" t="s">
        <v>253</v>
      </c>
      <c r="B4" s="119"/>
      <c r="C4" s="119"/>
      <c r="D4" s="119"/>
      <c r="E4" s="119"/>
      <c r="F4" s="119"/>
      <c r="G4" s="119"/>
      <c r="H4" s="119"/>
    </row>
    <row r="5" spans="1:8" ht="13.5" customHeight="1">
      <c r="A5" s="20"/>
      <c r="B5" s="20"/>
      <c r="C5" s="20"/>
      <c r="D5" s="20"/>
      <c r="E5" s="20"/>
      <c r="F5" s="20"/>
      <c r="G5" s="20"/>
      <c r="H5" s="20" t="s">
        <v>190</v>
      </c>
    </row>
    <row r="6" spans="1:8" ht="14.25" customHeight="1">
      <c r="A6" s="48" t="s">
        <v>5</v>
      </c>
      <c r="B6" s="48"/>
      <c r="C6" s="48"/>
      <c r="D6" s="48"/>
      <c r="E6" s="48" t="s">
        <v>6</v>
      </c>
      <c r="F6" s="48"/>
      <c r="G6" s="48"/>
      <c r="H6" s="48"/>
    </row>
    <row r="7" spans="1:8" ht="14.25" customHeight="1">
      <c r="A7" s="54"/>
      <c r="B7" s="51" t="s">
        <v>7</v>
      </c>
      <c r="C7" s="51" t="s">
        <v>8</v>
      </c>
      <c r="D7" s="117" t="s">
        <v>9</v>
      </c>
      <c r="E7" s="8"/>
      <c r="F7" s="50" t="s">
        <v>7</v>
      </c>
      <c r="G7" s="51" t="s">
        <v>8</v>
      </c>
      <c r="H7" s="117" t="s">
        <v>9</v>
      </c>
    </row>
    <row r="8" spans="1:8" ht="14.25" customHeight="1">
      <c r="A8" s="55"/>
      <c r="B8" s="53" t="s">
        <v>10</v>
      </c>
      <c r="C8" s="53" t="s">
        <v>10</v>
      </c>
      <c r="D8" s="118"/>
      <c r="E8" s="43"/>
      <c r="F8" s="52" t="s">
        <v>10</v>
      </c>
      <c r="G8" s="53" t="s">
        <v>10</v>
      </c>
      <c r="H8" s="118"/>
    </row>
    <row r="9" spans="1:8" ht="14.25" customHeight="1">
      <c r="A9" s="56" t="s">
        <v>11</v>
      </c>
      <c r="B9" s="23">
        <v>68264375</v>
      </c>
      <c r="C9" s="23">
        <v>62646370</v>
      </c>
      <c r="D9" s="24">
        <f>B9-C9</f>
        <v>5618005</v>
      </c>
      <c r="E9" s="44" t="s">
        <v>0</v>
      </c>
      <c r="F9" s="22">
        <v>15215811</v>
      </c>
      <c r="G9" s="23">
        <v>10343972</v>
      </c>
      <c r="H9" s="24">
        <f>F9-G9</f>
        <v>4871839</v>
      </c>
    </row>
    <row r="10" spans="1:8" ht="14.25" customHeight="1">
      <c r="A10" s="57" t="s">
        <v>34</v>
      </c>
      <c r="B10" s="26">
        <v>65429925</v>
      </c>
      <c r="C10" s="26">
        <v>62125680</v>
      </c>
      <c r="D10" s="27">
        <f>B10-C10</f>
        <v>3304245</v>
      </c>
      <c r="E10" s="45" t="s">
        <v>41</v>
      </c>
      <c r="F10" s="25">
        <v>0</v>
      </c>
      <c r="G10" s="26">
        <v>0</v>
      </c>
      <c r="H10" s="27">
        <v>0</v>
      </c>
    </row>
    <row r="11" spans="1:8" ht="14.25" customHeight="1">
      <c r="A11" s="58" t="s">
        <v>35</v>
      </c>
      <c r="B11" s="29">
        <v>0</v>
      </c>
      <c r="C11" s="29">
        <v>0</v>
      </c>
      <c r="D11" s="27">
        <v>0</v>
      </c>
      <c r="E11" s="46" t="s">
        <v>78</v>
      </c>
      <c r="F11" s="28">
        <v>5936341</v>
      </c>
      <c r="G11" s="29">
        <v>6195986</v>
      </c>
      <c r="H11" s="27">
        <f t="shared" ref="H11:H27" si="0">F11-G11</f>
        <v>-259645</v>
      </c>
    </row>
    <row r="12" spans="1:8" ht="14.25" customHeight="1">
      <c r="A12" s="58" t="s">
        <v>36</v>
      </c>
      <c r="B12" s="29">
        <v>2348350</v>
      </c>
      <c r="C12" s="29">
        <v>153650</v>
      </c>
      <c r="D12" s="27">
        <f t="shared" ref="D11:D61" si="1">B12-C12</f>
        <v>2194700</v>
      </c>
      <c r="E12" s="46" t="s">
        <v>79</v>
      </c>
      <c r="F12" s="28">
        <v>0</v>
      </c>
      <c r="G12" s="29">
        <v>0</v>
      </c>
      <c r="H12" s="27">
        <v>0</v>
      </c>
    </row>
    <row r="13" spans="1:8" ht="14.25" customHeight="1">
      <c r="A13" s="58" t="s">
        <v>37</v>
      </c>
      <c r="B13" s="29">
        <v>0</v>
      </c>
      <c r="C13" s="29">
        <v>0</v>
      </c>
      <c r="D13" s="27">
        <v>0</v>
      </c>
      <c r="E13" s="46" t="s">
        <v>42</v>
      </c>
      <c r="F13" s="28">
        <v>0</v>
      </c>
      <c r="G13" s="29">
        <v>0</v>
      </c>
      <c r="H13" s="27">
        <v>0</v>
      </c>
    </row>
    <row r="14" spans="1:8" ht="14.25" customHeight="1">
      <c r="A14" s="58" t="s">
        <v>77</v>
      </c>
      <c r="B14" s="29">
        <v>486100</v>
      </c>
      <c r="C14" s="29">
        <v>367040</v>
      </c>
      <c r="D14" s="27">
        <f t="shared" si="1"/>
        <v>119060</v>
      </c>
      <c r="E14" s="46" t="s">
        <v>232</v>
      </c>
      <c r="F14" s="28">
        <v>0</v>
      </c>
      <c r="G14" s="29">
        <v>0</v>
      </c>
      <c r="H14" s="27">
        <v>0</v>
      </c>
    </row>
    <row r="15" spans="1:8" ht="14.25" customHeight="1">
      <c r="A15" s="58" t="s">
        <v>74</v>
      </c>
      <c r="B15" s="29">
        <v>0</v>
      </c>
      <c r="C15" s="29">
        <v>0</v>
      </c>
      <c r="D15" s="27">
        <v>0</v>
      </c>
      <c r="E15" s="46" t="s">
        <v>43</v>
      </c>
      <c r="F15" s="28">
        <v>2130000</v>
      </c>
      <c r="G15" s="29">
        <v>2130000</v>
      </c>
      <c r="H15" s="27">
        <f t="shared" si="0"/>
        <v>0</v>
      </c>
    </row>
    <row r="16" spans="1:8" ht="14.25" customHeight="1">
      <c r="A16" s="58" t="s">
        <v>159</v>
      </c>
      <c r="B16" s="29">
        <v>0</v>
      </c>
      <c r="C16" s="29">
        <v>0</v>
      </c>
      <c r="D16" s="27">
        <v>0</v>
      </c>
      <c r="E16" s="46" t="s">
        <v>44</v>
      </c>
      <c r="F16" s="28">
        <v>0</v>
      </c>
      <c r="G16" s="29">
        <v>0</v>
      </c>
      <c r="H16" s="27">
        <v>0</v>
      </c>
    </row>
    <row r="17" spans="1:8" ht="14.25" customHeight="1">
      <c r="A17" s="58" t="s">
        <v>160</v>
      </c>
      <c r="B17" s="29">
        <v>0</v>
      </c>
      <c r="C17" s="29">
        <v>0</v>
      </c>
      <c r="D17" s="27">
        <v>0</v>
      </c>
      <c r="E17" s="46" t="s">
        <v>45</v>
      </c>
      <c r="F17" s="28">
        <v>0</v>
      </c>
      <c r="G17" s="29">
        <v>0</v>
      </c>
      <c r="H17" s="27">
        <v>0</v>
      </c>
    </row>
    <row r="18" spans="1:8" ht="14.25" customHeight="1">
      <c r="A18" s="58" t="s">
        <v>161</v>
      </c>
      <c r="B18" s="29">
        <v>0</v>
      </c>
      <c r="C18" s="29">
        <v>0</v>
      </c>
      <c r="D18" s="27">
        <v>0</v>
      </c>
      <c r="E18" s="46" t="s">
        <v>191</v>
      </c>
      <c r="F18" s="28">
        <v>0</v>
      </c>
      <c r="G18" s="29">
        <v>0</v>
      </c>
      <c r="H18" s="27">
        <v>0</v>
      </c>
    </row>
    <row r="19" spans="1:8" ht="14.25" customHeight="1">
      <c r="A19" s="58" t="s">
        <v>89</v>
      </c>
      <c r="B19" s="29">
        <v>0</v>
      </c>
      <c r="C19" s="29">
        <v>0</v>
      </c>
      <c r="D19" s="27">
        <v>0</v>
      </c>
      <c r="E19" s="46" t="s">
        <v>233</v>
      </c>
      <c r="F19" s="28">
        <v>0</v>
      </c>
      <c r="G19" s="29">
        <v>0</v>
      </c>
      <c r="H19" s="27">
        <v>0</v>
      </c>
    </row>
    <row r="20" spans="1:8" ht="14.25" customHeight="1">
      <c r="A20" s="58" t="s">
        <v>162</v>
      </c>
      <c r="B20" s="29">
        <v>0</v>
      </c>
      <c r="C20" s="29">
        <v>0</v>
      </c>
      <c r="D20" s="27">
        <v>0</v>
      </c>
      <c r="E20" s="46" t="s">
        <v>46</v>
      </c>
      <c r="F20" s="28">
        <v>4500000</v>
      </c>
      <c r="G20" s="29">
        <v>0</v>
      </c>
      <c r="H20" s="27">
        <f t="shared" si="0"/>
        <v>4500000</v>
      </c>
    </row>
    <row r="21" spans="1:8" ht="14.25" customHeight="1">
      <c r="A21" s="58" t="s">
        <v>163</v>
      </c>
      <c r="B21" s="29">
        <v>0</v>
      </c>
      <c r="C21" s="29">
        <v>0</v>
      </c>
      <c r="D21" s="27">
        <v>0</v>
      </c>
      <c r="E21" s="46" t="s">
        <v>47</v>
      </c>
      <c r="F21" s="28">
        <v>2842</v>
      </c>
      <c r="G21" s="29">
        <v>0</v>
      </c>
      <c r="H21" s="27">
        <f t="shared" si="0"/>
        <v>2842</v>
      </c>
    </row>
    <row r="22" spans="1:8" ht="14.25" customHeight="1">
      <c r="A22" s="58" t="s">
        <v>164</v>
      </c>
      <c r="B22" s="29">
        <v>0</v>
      </c>
      <c r="C22" s="29">
        <v>0</v>
      </c>
      <c r="D22" s="27">
        <v>0</v>
      </c>
      <c r="E22" s="46" t="s">
        <v>48</v>
      </c>
      <c r="F22" s="28">
        <v>2646628</v>
      </c>
      <c r="G22" s="29">
        <v>2017986</v>
      </c>
      <c r="H22" s="27">
        <f t="shared" si="0"/>
        <v>628642</v>
      </c>
    </row>
    <row r="23" spans="1:8" ht="14.25" customHeight="1">
      <c r="A23" s="58" t="s">
        <v>165</v>
      </c>
      <c r="B23" s="29">
        <v>0</v>
      </c>
      <c r="C23" s="29">
        <v>0</v>
      </c>
      <c r="D23" s="27">
        <v>0</v>
      </c>
      <c r="E23" s="46" t="s">
        <v>49</v>
      </c>
      <c r="F23" s="28">
        <v>0</v>
      </c>
      <c r="G23" s="29">
        <v>0</v>
      </c>
      <c r="H23" s="27">
        <v>0</v>
      </c>
    </row>
    <row r="24" spans="1:8" ht="14.25" customHeight="1">
      <c r="A24" s="58" t="s">
        <v>166</v>
      </c>
      <c r="B24" s="29">
        <v>0</v>
      </c>
      <c r="C24" s="29">
        <v>0</v>
      </c>
      <c r="D24" s="27">
        <v>0</v>
      </c>
      <c r="E24" s="46" t="s">
        <v>50</v>
      </c>
      <c r="F24" s="28">
        <v>0</v>
      </c>
      <c r="G24" s="29">
        <v>0</v>
      </c>
      <c r="H24" s="27">
        <v>0</v>
      </c>
    </row>
    <row r="25" spans="1:8" ht="14.25" customHeight="1">
      <c r="A25" s="58" t="s">
        <v>167</v>
      </c>
      <c r="B25" s="29">
        <v>0</v>
      </c>
      <c r="C25" s="29">
        <v>0</v>
      </c>
      <c r="D25" s="27">
        <v>0</v>
      </c>
      <c r="E25" s="46" t="s">
        <v>51</v>
      </c>
      <c r="F25" s="28">
        <v>0</v>
      </c>
      <c r="G25" s="29">
        <v>0</v>
      </c>
      <c r="H25" s="27">
        <v>0</v>
      </c>
    </row>
    <row r="26" spans="1:8" ht="14.25" customHeight="1">
      <c r="A26" s="58" t="s">
        <v>168</v>
      </c>
      <c r="B26" s="29">
        <v>0</v>
      </c>
      <c r="C26" s="29">
        <v>0</v>
      </c>
      <c r="D26" s="27">
        <v>0</v>
      </c>
      <c r="E26" s="46" t="s">
        <v>52</v>
      </c>
      <c r="F26" s="28">
        <v>0</v>
      </c>
      <c r="G26" s="29">
        <v>0</v>
      </c>
      <c r="H26" s="27">
        <v>0</v>
      </c>
    </row>
    <row r="27" spans="1:8" ht="14.25" customHeight="1">
      <c r="A27" s="58" t="s">
        <v>80</v>
      </c>
      <c r="B27" s="29">
        <v>0</v>
      </c>
      <c r="C27" s="29">
        <v>0</v>
      </c>
      <c r="D27" s="27">
        <v>0</v>
      </c>
      <c r="E27" s="46" t="s">
        <v>53</v>
      </c>
      <c r="F27" s="28">
        <v>0</v>
      </c>
      <c r="G27" s="29">
        <v>0</v>
      </c>
      <c r="H27" s="27">
        <v>0</v>
      </c>
    </row>
    <row r="28" spans="1:8" ht="14.25" customHeight="1">
      <c r="A28" s="58" t="s">
        <v>81</v>
      </c>
      <c r="B28" s="29">
        <v>0</v>
      </c>
      <c r="C28" s="29">
        <v>0</v>
      </c>
      <c r="D28" s="27">
        <v>0</v>
      </c>
      <c r="E28" s="47"/>
      <c r="F28" s="28"/>
      <c r="G28" s="29"/>
      <c r="H28" s="27"/>
    </row>
    <row r="29" spans="1:8" ht="14.25" customHeight="1">
      <c r="A29" s="58" t="s">
        <v>169</v>
      </c>
      <c r="B29" s="29">
        <v>0</v>
      </c>
      <c r="C29" s="29">
        <v>0</v>
      </c>
      <c r="D29" s="27">
        <v>0</v>
      </c>
      <c r="E29" s="46"/>
      <c r="F29" s="28"/>
      <c r="G29" s="29"/>
      <c r="H29" s="27"/>
    </row>
    <row r="30" spans="1:8" ht="14.25" customHeight="1">
      <c r="A30" s="58" t="s">
        <v>170</v>
      </c>
      <c r="B30" s="29">
        <v>0</v>
      </c>
      <c r="C30" s="29">
        <v>0</v>
      </c>
      <c r="D30" s="27">
        <v>0</v>
      </c>
      <c r="E30" s="46"/>
      <c r="F30" s="28"/>
      <c r="G30" s="29"/>
      <c r="H30" s="27"/>
    </row>
    <row r="31" spans="1:8" ht="14.25" customHeight="1">
      <c r="A31" s="58" t="s">
        <v>82</v>
      </c>
      <c r="B31" s="29">
        <v>0</v>
      </c>
      <c r="C31" s="29">
        <v>0</v>
      </c>
      <c r="D31" s="27">
        <v>0</v>
      </c>
      <c r="E31" s="46"/>
      <c r="F31" s="28"/>
      <c r="G31" s="29"/>
      <c r="H31" s="27"/>
    </row>
    <row r="32" spans="1:8" ht="14.25" customHeight="1">
      <c r="A32" s="58"/>
      <c r="B32" s="29"/>
      <c r="C32" s="29"/>
      <c r="D32" s="27"/>
      <c r="E32" s="46"/>
      <c r="F32" s="28"/>
      <c r="G32" s="29"/>
      <c r="H32" s="27"/>
    </row>
    <row r="33" spans="1:8" ht="14.25" customHeight="1">
      <c r="A33" s="56" t="s">
        <v>171</v>
      </c>
      <c r="B33" s="23">
        <v>675884753</v>
      </c>
      <c r="C33" s="23">
        <v>642550111</v>
      </c>
      <c r="D33" s="30">
        <f t="shared" si="1"/>
        <v>33334642</v>
      </c>
      <c r="E33" s="44" t="s">
        <v>1</v>
      </c>
      <c r="F33" s="22">
        <v>14521198</v>
      </c>
      <c r="G33" s="23">
        <v>16328662</v>
      </c>
      <c r="H33" s="30">
        <f t="shared" ref="H33:H41" si="2">F33-G33</f>
        <v>-1807464</v>
      </c>
    </row>
    <row r="34" spans="1:8" ht="14.25" customHeight="1">
      <c r="A34" s="56" t="s">
        <v>172</v>
      </c>
      <c r="B34" s="23">
        <v>365446098</v>
      </c>
      <c r="C34" s="23">
        <v>356436135</v>
      </c>
      <c r="D34" s="30">
        <f t="shared" si="1"/>
        <v>9009963</v>
      </c>
      <c r="E34" s="46" t="s">
        <v>54</v>
      </c>
      <c r="F34" s="28">
        <v>2130000</v>
      </c>
      <c r="G34" s="29">
        <v>4260000</v>
      </c>
      <c r="H34" s="30">
        <f t="shared" si="2"/>
        <v>-2130000</v>
      </c>
    </row>
    <row r="35" spans="1:8" ht="14.25" customHeight="1">
      <c r="A35" s="57" t="s">
        <v>173</v>
      </c>
      <c r="B35" s="26">
        <v>120653940</v>
      </c>
      <c r="C35" s="26">
        <v>100553285</v>
      </c>
      <c r="D35" s="30">
        <f t="shared" si="1"/>
        <v>20100655</v>
      </c>
      <c r="E35" s="46" t="s">
        <v>55</v>
      </c>
      <c r="F35" s="28">
        <v>0</v>
      </c>
      <c r="G35" s="29">
        <v>0</v>
      </c>
      <c r="H35" s="27">
        <v>0</v>
      </c>
    </row>
    <row r="36" spans="1:8" ht="14.25" customHeight="1">
      <c r="A36" s="58" t="s">
        <v>174</v>
      </c>
      <c r="B36" s="29">
        <v>244792158</v>
      </c>
      <c r="C36" s="29">
        <v>255882850</v>
      </c>
      <c r="D36" s="27">
        <f t="shared" si="1"/>
        <v>-11090692</v>
      </c>
      <c r="E36" s="46" t="s">
        <v>56</v>
      </c>
      <c r="F36" s="28">
        <v>0</v>
      </c>
      <c r="G36" s="29">
        <v>0</v>
      </c>
      <c r="H36" s="27">
        <v>0</v>
      </c>
    </row>
    <row r="37" spans="1:8" ht="14.25" customHeight="1">
      <c r="A37" s="58" t="s">
        <v>108</v>
      </c>
      <c r="B37" s="29">
        <v>0</v>
      </c>
      <c r="C37" s="29">
        <v>0</v>
      </c>
      <c r="D37" s="27">
        <v>0</v>
      </c>
      <c r="E37" s="46" t="s">
        <v>234</v>
      </c>
      <c r="F37" s="28">
        <v>0</v>
      </c>
      <c r="G37" s="29">
        <v>0</v>
      </c>
      <c r="H37" s="27">
        <v>0</v>
      </c>
    </row>
    <row r="38" spans="1:8" ht="14.25" customHeight="1">
      <c r="A38" s="58" t="s">
        <v>175</v>
      </c>
      <c r="B38" s="29">
        <v>0</v>
      </c>
      <c r="C38" s="29">
        <v>0</v>
      </c>
      <c r="D38" s="27">
        <v>0</v>
      </c>
      <c r="E38" s="46" t="s">
        <v>57</v>
      </c>
      <c r="F38" s="28">
        <v>12391198</v>
      </c>
      <c r="G38" s="29">
        <v>12068662</v>
      </c>
      <c r="H38" s="27">
        <f t="shared" si="2"/>
        <v>322536</v>
      </c>
    </row>
    <row r="39" spans="1:8" ht="14.25" customHeight="1">
      <c r="A39" s="59"/>
      <c r="B39" s="29"/>
      <c r="C39" s="29"/>
      <c r="D39" s="27"/>
      <c r="E39" s="46" t="s">
        <v>58</v>
      </c>
      <c r="F39" s="28">
        <v>0</v>
      </c>
      <c r="G39" s="29">
        <v>0</v>
      </c>
      <c r="H39" s="27">
        <v>0</v>
      </c>
    </row>
    <row r="40" spans="1:8" ht="14.25" customHeight="1">
      <c r="A40" s="56" t="s">
        <v>176</v>
      </c>
      <c r="B40" s="23">
        <v>310438655</v>
      </c>
      <c r="C40" s="23">
        <v>286113976</v>
      </c>
      <c r="D40" s="30">
        <f t="shared" si="1"/>
        <v>24324679</v>
      </c>
      <c r="E40" s="46" t="s">
        <v>59</v>
      </c>
      <c r="F40" s="28">
        <v>0</v>
      </c>
      <c r="G40" s="29">
        <v>0</v>
      </c>
      <c r="H40" s="27">
        <v>0</v>
      </c>
    </row>
    <row r="41" spans="1:8" ht="14.25" customHeight="1">
      <c r="A41" s="57" t="s">
        <v>173</v>
      </c>
      <c r="B41" s="26">
        <v>0</v>
      </c>
      <c r="C41" s="26">
        <v>0</v>
      </c>
      <c r="D41" s="30">
        <v>0</v>
      </c>
      <c r="E41" s="46" t="s">
        <v>60</v>
      </c>
      <c r="F41" s="28">
        <v>0</v>
      </c>
      <c r="G41" s="29">
        <v>0</v>
      </c>
      <c r="H41" s="27">
        <v>0</v>
      </c>
    </row>
    <row r="42" spans="1:8" ht="14.25" customHeight="1">
      <c r="A42" s="58" t="s">
        <v>174</v>
      </c>
      <c r="B42" s="29">
        <v>0</v>
      </c>
      <c r="C42" s="29">
        <v>0</v>
      </c>
      <c r="D42" s="27">
        <v>0</v>
      </c>
      <c r="E42" s="46"/>
      <c r="F42" s="39"/>
      <c r="G42" s="40"/>
      <c r="H42" s="41"/>
    </row>
    <row r="43" spans="1:8" ht="14.25" customHeight="1">
      <c r="A43" s="58" t="s">
        <v>177</v>
      </c>
      <c r="B43" s="29">
        <v>16479850</v>
      </c>
      <c r="C43" s="29">
        <v>19064843</v>
      </c>
      <c r="D43" s="27">
        <f t="shared" si="1"/>
        <v>-2584993</v>
      </c>
      <c r="E43" s="46"/>
      <c r="F43" s="39"/>
      <c r="G43" s="40"/>
      <c r="H43" s="42"/>
    </row>
    <row r="44" spans="1:8" ht="14.25" customHeight="1">
      <c r="A44" s="58" t="s">
        <v>178</v>
      </c>
      <c r="B44" s="29">
        <v>0</v>
      </c>
      <c r="C44" s="29">
        <v>0</v>
      </c>
      <c r="D44" s="27">
        <v>0</v>
      </c>
      <c r="E44" s="7" t="s">
        <v>2</v>
      </c>
      <c r="F44" s="31">
        <v>29737009</v>
      </c>
      <c r="G44" s="32">
        <v>26672634</v>
      </c>
      <c r="H44" s="33">
        <f>F44-G44</f>
        <v>3064375</v>
      </c>
    </row>
    <row r="45" spans="1:8" ht="14.25" customHeight="1">
      <c r="A45" s="58" t="s">
        <v>235</v>
      </c>
      <c r="B45" s="29">
        <v>255216</v>
      </c>
      <c r="C45" s="29">
        <v>342716</v>
      </c>
      <c r="D45" s="27">
        <f t="shared" si="1"/>
        <v>-87500</v>
      </c>
      <c r="E45" s="97" t="s">
        <v>179</v>
      </c>
      <c r="F45" s="120"/>
      <c r="G45" s="120"/>
      <c r="H45" s="121"/>
    </row>
    <row r="46" spans="1:8" ht="14.25" customHeight="1">
      <c r="A46" s="58" t="s">
        <v>180</v>
      </c>
      <c r="B46" s="29">
        <v>7565950</v>
      </c>
      <c r="C46" s="29">
        <v>7371314</v>
      </c>
      <c r="D46" s="27">
        <f t="shared" si="1"/>
        <v>194636</v>
      </c>
      <c r="E46" s="49" t="s">
        <v>181</v>
      </c>
      <c r="F46" s="34">
        <v>47790403</v>
      </c>
      <c r="G46" s="35">
        <v>47790403</v>
      </c>
      <c r="H46" s="36">
        <f t="shared" ref="H46:H55" si="3">F46-G46</f>
        <v>0</v>
      </c>
    </row>
    <row r="47" spans="1:8" ht="14.25" customHeight="1">
      <c r="A47" s="58" t="s">
        <v>83</v>
      </c>
      <c r="B47" s="29">
        <v>4500000</v>
      </c>
      <c r="C47" s="29">
        <v>0</v>
      </c>
      <c r="D47" s="27">
        <f t="shared" si="1"/>
        <v>4500000</v>
      </c>
      <c r="E47" s="9" t="s">
        <v>182</v>
      </c>
      <c r="F47" s="28">
        <v>192226748</v>
      </c>
      <c r="G47" s="29">
        <v>200362044</v>
      </c>
      <c r="H47" s="27">
        <f t="shared" si="3"/>
        <v>-8135296</v>
      </c>
    </row>
    <row r="48" spans="1:8" ht="14.25" customHeight="1">
      <c r="A48" s="58" t="s">
        <v>215</v>
      </c>
      <c r="B48" s="29">
        <v>0</v>
      </c>
      <c r="C48" s="29">
        <v>0</v>
      </c>
      <c r="D48" s="27">
        <v>0</v>
      </c>
      <c r="E48" s="9" t="s">
        <v>183</v>
      </c>
      <c r="F48" s="28">
        <v>269000000</v>
      </c>
      <c r="G48" s="29">
        <v>246900000</v>
      </c>
      <c r="H48" s="27">
        <f t="shared" si="3"/>
        <v>22100000</v>
      </c>
    </row>
    <row r="49" spans="1:8" ht="14.25" customHeight="1">
      <c r="A49" s="58" t="s">
        <v>85</v>
      </c>
      <c r="B49" s="29">
        <v>136440</v>
      </c>
      <c r="C49" s="29">
        <v>136440</v>
      </c>
      <c r="D49" s="27">
        <f t="shared" si="1"/>
        <v>0</v>
      </c>
      <c r="E49" s="61" t="s">
        <v>239</v>
      </c>
      <c r="F49" s="28">
        <v>0</v>
      </c>
      <c r="G49" s="67">
        <v>0</v>
      </c>
      <c r="H49" s="27">
        <v>0</v>
      </c>
    </row>
    <row r="50" spans="1:8" ht="14.25" customHeight="1">
      <c r="A50" s="58" t="s">
        <v>216</v>
      </c>
      <c r="B50" s="29">
        <v>110001</v>
      </c>
      <c r="C50" s="29">
        <v>230001</v>
      </c>
      <c r="D50" s="27">
        <f t="shared" si="1"/>
        <v>-120000</v>
      </c>
      <c r="E50" s="61" t="s">
        <v>241</v>
      </c>
      <c r="F50" s="28">
        <v>5000000</v>
      </c>
      <c r="G50" s="67">
        <v>5000000</v>
      </c>
      <c r="H50" s="27">
        <f t="shared" si="3"/>
        <v>0</v>
      </c>
    </row>
    <row r="51" spans="1:8" ht="14.25" customHeight="1">
      <c r="A51" s="58" t="s">
        <v>196</v>
      </c>
      <c r="B51" s="29">
        <v>0</v>
      </c>
      <c r="C51" s="29">
        <v>0</v>
      </c>
      <c r="D51" s="27">
        <v>0</v>
      </c>
      <c r="E51" s="61" t="s">
        <v>242</v>
      </c>
      <c r="F51" s="28">
        <v>2000000</v>
      </c>
      <c r="G51" s="67">
        <v>2000000</v>
      </c>
      <c r="H51" s="27">
        <f t="shared" si="3"/>
        <v>0</v>
      </c>
    </row>
    <row r="52" spans="1:8" ht="14.25" customHeight="1">
      <c r="A52" s="58" t="s">
        <v>175</v>
      </c>
      <c r="B52" s="29">
        <v>0</v>
      </c>
      <c r="C52" s="29">
        <v>0</v>
      </c>
      <c r="D52" s="27">
        <v>0</v>
      </c>
      <c r="E52" s="61" t="s">
        <v>243</v>
      </c>
      <c r="F52" s="28">
        <v>5000000</v>
      </c>
      <c r="G52" s="67">
        <v>5000000</v>
      </c>
      <c r="H52" s="27">
        <f t="shared" si="3"/>
        <v>0</v>
      </c>
    </row>
    <row r="53" spans="1:8" ht="14.25" customHeight="1">
      <c r="A53" s="58" t="s">
        <v>39</v>
      </c>
      <c r="B53" s="29">
        <v>0</v>
      </c>
      <c r="C53" s="29">
        <v>0</v>
      </c>
      <c r="D53" s="27">
        <v>0</v>
      </c>
      <c r="E53" s="61" t="s">
        <v>240</v>
      </c>
      <c r="F53" s="28">
        <v>257000000</v>
      </c>
      <c r="G53" s="67">
        <v>234900000</v>
      </c>
      <c r="H53" s="27">
        <f t="shared" si="3"/>
        <v>22100000</v>
      </c>
    </row>
    <row r="54" spans="1:8" ht="14.25" customHeight="1">
      <c r="A54" s="58" t="s">
        <v>197</v>
      </c>
      <c r="B54" s="29">
        <v>12391198</v>
      </c>
      <c r="C54" s="29">
        <v>12068662</v>
      </c>
      <c r="D54" s="27">
        <f t="shared" si="1"/>
        <v>322536</v>
      </c>
      <c r="E54" s="9" t="s">
        <v>88</v>
      </c>
      <c r="F54" s="28">
        <v>205394968</v>
      </c>
      <c r="G54" s="29">
        <v>183471400</v>
      </c>
      <c r="H54" s="27">
        <f t="shared" si="3"/>
        <v>21923568</v>
      </c>
    </row>
    <row r="55" spans="1:8" ht="14.25" customHeight="1">
      <c r="A55" s="60" t="s">
        <v>217</v>
      </c>
      <c r="B55" s="29">
        <v>0</v>
      </c>
      <c r="C55" s="29">
        <v>0</v>
      </c>
      <c r="D55" s="27">
        <v>0</v>
      </c>
      <c r="E55" s="9" t="s">
        <v>184</v>
      </c>
      <c r="F55" s="28">
        <v>44023568</v>
      </c>
      <c r="G55" s="29">
        <v>32339905</v>
      </c>
      <c r="H55" s="27">
        <f t="shared" si="3"/>
        <v>11683663</v>
      </c>
    </row>
    <row r="56" spans="1:8" ht="14.25" customHeight="1">
      <c r="A56" s="61" t="s">
        <v>236</v>
      </c>
      <c r="B56" s="29">
        <v>0</v>
      </c>
      <c r="C56" s="29">
        <v>0</v>
      </c>
      <c r="D56" s="27">
        <v>0</v>
      </c>
      <c r="E56" s="20"/>
      <c r="F56" s="28"/>
      <c r="G56" s="29"/>
      <c r="H56" s="27"/>
    </row>
    <row r="57" spans="1:8" ht="14.25" customHeight="1">
      <c r="A57" s="61" t="s">
        <v>237</v>
      </c>
      <c r="B57" s="29">
        <v>12000000</v>
      </c>
      <c r="C57" s="29">
        <v>12000000</v>
      </c>
      <c r="D57" s="27">
        <f t="shared" si="1"/>
        <v>0</v>
      </c>
      <c r="E57" s="20"/>
      <c r="F57" s="28"/>
      <c r="G57" s="29"/>
      <c r="H57" s="27"/>
    </row>
    <row r="58" spans="1:8" ht="14.25" customHeight="1">
      <c r="A58" s="61" t="s">
        <v>238</v>
      </c>
      <c r="B58" s="29">
        <v>257000000</v>
      </c>
      <c r="C58" s="29">
        <v>234900000</v>
      </c>
      <c r="D58" s="27">
        <f t="shared" si="1"/>
        <v>22100000</v>
      </c>
      <c r="E58" s="20"/>
      <c r="F58" s="28"/>
      <c r="G58" s="29"/>
      <c r="H58" s="27"/>
    </row>
    <row r="59" spans="1:8" ht="14.25" customHeight="1">
      <c r="A59" s="60" t="s">
        <v>40</v>
      </c>
      <c r="B59" s="29">
        <v>0</v>
      </c>
      <c r="C59" s="29">
        <v>0</v>
      </c>
      <c r="D59" s="27">
        <v>0</v>
      </c>
      <c r="E59" s="20"/>
      <c r="F59" s="28"/>
      <c r="G59" s="29"/>
      <c r="H59" s="27"/>
    </row>
    <row r="60" spans="1:8" ht="14.25" customHeight="1">
      <c r="A60" s="60" t="s">
        <v>93</v>
      </c>
      <c r="B60" s="29">
        <v>0</v>
      </c>
      <c r="C60" s="29">
        <v>0</v>
      </c>
      <c r="D60" s="27">
        <v>0</v>
      </c>
      <c r="E60" s="9"/>
      <c r="F60" s="28"/>
      <c r="G60" s="29"/>
      <c r="H60" s="27"/>
    </row>
    <row r="61" spans="1:8" ht="14.25" customHeight="1">
      <c r="A61" s="58" t="s">
        <v>86</v>
      </c>
      <c r="B61" s="29">
        <v>0</v>
      </c>
      <c r="C61" s="29">
        <v>0</v>
      </c>
      <c r="D61" s="27">
        <v>0</v>
      </c>
      <c r="E61" s="9"/>
      <c r="F61" s="28"/>
      <c r="G61" s="29"/>
      <c r="H61" s="27"/>
    </row>
    <row r="62" spans="1:8" ht="14.25" customHeight="1">
      <c r="A62" s="58"/>
      <c r="B62" s="29"/>
      <c r="C62" s="29"/>
      <c r="D62" s="27"/>
      <c r="E62" s="9"/>
      <c r="F62" s="28"/>
      <c r="G62" s="29"/>
      <c r="H62" s="27"/>
    </row>
    <row r="63" spans="1:8" ht="14.25" customHeight="1">
      <c r="A63" s="58"/>
      <c r="B63" s="29"/>
      <c r="C63" s="29"/>
      <c r="D63" s="38"/>
      <c r="E63" s="7" t="s">
        <v>3</v>
      </c>
      <c r="F63" s="32">
        <v>714412119</v>
      </c>
      <c r="G63" s="32">
        <v>678523847</v>
      </c>
      <c r="H63" s="33">
        <f>F63-G63</f>
        <v>35888272</v>
      </c>
    </row>
    <row r="64" spans="1:8" ht="20.25" customHeight="1">
      <c r="A64" s="62" t="s">
        <v>185</v>
      </c>
      <c r="B64" s="32">
        <v>744149128</v>
      </c>
      <c r="C64" s="32">
        <v>705196481</v>
      </c>
      <c r="D64" s="33">
        <f>B64-C64</f>
        <v>38952647</v>
      </c>
      <c r="E64" s="7" t="s">
        <v>4</v>
      </c>
      <c r="F64" s="37">
        <v>744149128</v>
      </c>
      <c r="G64" s="32">
        <v>705196481</v>
      </c>
      <c r="H64" s="19">
        <f>F64-G64</f>
        <v>38952647</v>
      </c>
    </row>
    <row r="65" ht="7.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</sheetData>
  <sheetProtection password="F3FB" sheet="1" scenarios="1" selectLockedCells="1"/>
  <mergeCells count="4">
    <mergeCell ref="A4:H4"/>
    <mergeCell ref="D7:D8"/>
    <mergeCell ref="H7:H8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第一号第一様式</vt:lpstr>
      <vt:lpstr>第二号第一様式</vt:lpstr>
      <vt:lpstr>第三号第一様式</vt:lpstr>
      <vt:lpstr>第二号第一様式!Print_Area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平安保育園</cp:lastModifiedBy>
  <cp:lastPrinted>2015-04-09T01:46:22Z</cp:lastPrinted>
  <dcterms:created xsi:type="dcterms:W3CDTF">2008-06-06T01:55:09Z</dcterms:created>
  <dcterms:modified xsi:type="dcterms:W3CDTF">2017-06-30T07:31:24Z</dcterms:modified>
</cp:coreProperties>
</file>